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oagriafi-my.sharepoint.com/personal/katri_myry_proagria_fi/Documents/"/>
    </mc:Choice>
  </mc:AlternateContent>
  <xr:revisionPtr revIDLastSave="28" documentId="8_{BEE9724E-07D1-4040-8F6A-F906542E694B}" xr6:coauthVersionLast="47" xr6:coauthVersionMax="47" xr10:uidLastSave="{1E1C31D7-1E8E-4BAC-9634-D17B23568EEA}"/>
  <bookViews>
    <workbookView xWindow="-108" yWindow="-108" windowWidth="23256" windowHeight="12576" xr2:uid="{8179E26B-71D0-4F06-84AF-69426EA97867}"/>
  </bookViews>
  <sheets>
    <sheet name="laskuri " sheetId="1" r:id="rId1"/>
    <sheet name="ohjeet, ohjearvoja, lisätietoj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E26" i="1" s="1"/>
  <c r="E10" i="1"/>
  <c r="E36" i="1"/>
  <c r="E35" i="1"/>
  <c r="E34" i="1"/>
  <c r="E33" i="1"/>
  <c r="H14" i="1"/>
  <c r="E16" i="1" s="1"/>
  <c r="E7" i="1"/>
  <c r="K57" i="1"/>
  <c r="H61" i="1" s="1"/>
  <c r="F57" i="1"/>
  <c r="E32" i="1"/>
  <c r="E21" i="1"/>
  <c r="E31" i="1"/>
  <c r="E37" i="1" l="1"/>
  <c r="G57" i="1"/>
  <c r="A61" i="1" s="1"/>
  <c r="C47" i="1" l="1"/>
  <c r="E50" i="1" s="1"/>
  <c r="B61" i="1"/>
  <c r="A69" i="1" l="1"/>
  <c r="K69" i="1" s="1"/>
  <c r="C72" i="1" s="1"/>
  <c r="J74" i="1" s="1"/>
  <c r="J61" i="1"/>
</calcChain>
</file>

<file path=xl/sharedStrings.xml><?xml version="1.0" encoding="utf-8"?>
<sst xmlns="http://schemas.openxmlformats.org/spreadsheetml/2006/main" count="86" uniqueCount="77">
  <si>
    <t xml:space="preserve">Villalaskuri </t>
  </si>
  <si>
    <t>€</t>
  </si>
  <si>
    <t xml:space="preserve"> kg</t>
  </si>
  <si>
    <t>käytä joko alvittomia hintoja tai alvin sisältäviä joka kohdassa johdon mukaisesti</t>
  </si>
  <si>
    <t>lampaita  kpl</t>
  </si>
  <si>
    <t xml:space="preserve">Käytä oman työn arvona 16 € / tunti  </t>
  </si>
  <si>
    <t xml:space="preserve">Kannattavuuskirjanpidossa ja ruokaviraston liiketoimintasuunnitelmissa suositellaan 16 € / tunti käyttämään oman työn arvona, sisältää </t>
  </si>
  <si>
    <t xml:space="preserve">Kehräys kg </t>
  </si>
  <si>
    <t xml:space="preserve">lisäpalvelut kg </t>
  </si>
  <si>
    <t xml:space="preserve">lankaa kg  </t>
  </si>
  <si>
    <t xml:space="preserve">lankaa kg </t>
  </si>
  <si>
    <t xml:space="preserve">Mitenkä hinnoittelen langan </t>
  </si>
  <si>
    <t xml:space="preserve">Langan tekeminen  </t>
  </si>
  <si>
    <t xml:space="preserve">markkinointi kulu </t>
  </si>
  <si>
    <t xml:space="preserve">Oma työ </t>
  </si>
  <si>
    <t xml:space="preserve">matkakulut  </t>
  </si>
  <si>
    <t xml:space="preserve">Muut kulut </t>
  </si>
  <si>
    <t>1 luokan villa suomenlampaan/kainuunharmaksen villa</t>
  </si>
  <si>
    <t>2 luokan villa suomenlampaan/kainuunharmaksen villa</t>
  </si>
  <si>
    <t xml:space="preserve">Kulut / erää kohti  </t>
  </si>
  <si>
    <t xml:space="preserve">syötä vain vihreisiin kohtiin tietoa, keltaiset ovat lukittuja  </t>
  </si>
  <si>
    <t xml:space="preserve"> kerinnänhinta / lammas </t>
  </si>
  <si>
    <t xml:space="preserve">lisää tarvittaessa matka yms. kulut mitä tulee rahtikerinnästä  </t>
  </si>
  <si>
    <t xml:space="preserve">Tunnit mitä itsellä menee lampaiden kerintään </t>
  </si>
  <si>
    <t xml:space="preserve">tunti hinta omalle työlle  </t>
  </si>
  <si>
    <t xml:space="preserve">jos itse tai palkkatyövoima </t>
  </si>
  <si>
    <t xml:space="preserve">työtunnit </t>
  </si>
  <si>
    <t xml:space="preserve">tunnin hinta  </t>
  </si>
  <si>
    <t xml:space="preserve">eläinmäärä  </t>
  </si>
  <si>
    <t xml:space="preserve">meno yhteensä  </t>
  </si>
  <si>
    <t xml:space="preserve">Villan lajittelun kulut joko itse tehden, palkattu työvoima tai urakoitsijan tekemänä kulu / eläin </t>
  </si>
  <si>
    <t>1 luokan villa karkeampi ja lyhytkuituisempi/liharotuisten lampaiden roskaton villa</t>
  </si>
  <si>
    <t>2 luokan villa karkeampi ja lyhytkuituisempi/liharotuisten lampaiden roskaton villa</t>
  </si>
  <si>
    <t xml:space="preserve">muun villan tulo </t>
  </si>
  <si>
    <t>Myytävät villakilot  X saatava hinta = tulo villasta</t>
  </si>
  <si>
    <t xml:space="preserve">villa tulo </t>
  </si>
  <si>
    <t xml:space="preserve">Tulot myydystä villasta </t>
  </si>
  <si>
    <t>Vähennetään kulut myydystä villasta</t>
  </si>
  <si>
    <t xml:space="preserve">kerintä ja lajittelu  </t>
  </si>
  <si>
    <t>postikulut</t>
  </si>
  <si>
    <t>rahtikulut</t>
  </si>
  <si>
    <t>matkakulut</t>
  </si>
  <si>
    <t>säkit</t>
  </si>
  <si>
    <t xml:space="preserve">jätehuolto maksu </t>
  </si>
  <si>
    <t xml:space="preserve">muut menot </t>
  </si>
  <si>
    <t xml:space="preserve">kaikki menot yhteensä  </t>
  </si>
  <si>
    <t xml:space="preserve">Tulot myydystä villasta kulujen jälkeen  </t>
  </si>
  <si>
    <t xml:space="preserve">Vaihtoehto raakavilla teetetään myytäväksi langaksi  </t>
  </si>
  <si>
    <t xml:space="preserve">raakavilla kg  </t>
  </si>
  <si>
    <t>lisää muut kulut  ( posti, matka )  €</t>
  </si>
  <si>
    <t xml:space="preserve">arvio myyntikulut vihreisiin ruutuihin koko erää kohti  / lisäksi paljonko menee aikaa että kyseinen erä on myyty kokonaan </t>
  </si>
  <si>
    <t xml:space="preserve">Langan teko hinta / kg  </t>
  </si>
  <si>
    <t>Paljonko tavoittelen myyntivoittoa  langasta</t>
  </si>
  <si>
    <t xml:space="preserve">% ( kirjaa  1,prosentti luku mitä tavoittelet, esim. 1,60 on 60 % myyntivoitto  ) </t>
  </si>
  <si>
    <t xml:space="preserve">Huom! Tästä myyntivoitosta menee vielä  verot ! </t>
  </si>
  <si>
    <t>€ / kg</t>
  </si>
  <si>
    <t xml:space="preserve">Myyntihinta langalle </t>
  </si>
  <si>
    <r>
      <t xml:space="preserve">Lampuri keritsee itse lampaat </t>
    </r>
    <r>
      <rPr>
        <sz val="11"/>
        <color theme="1"/>
        <rFont val="Calibri"/>
        <family val="2"/>
        <scheme val="minor"/>
      </rPr>
      <t xml:space="preserve">( omalle työlle on saatava palkka)  </t>
    </r>
  </si>
  <si>
    <t xml:space="preserve">lisää tähän omasta kerinnästä syntyvät muut kulut esim. terien huolto  </t>
  </si>
  <si>
    <t xml:space="preserve">urakoitsija eläintä kohti hinnoittelu  </t>
  </si>
  <si>
    <t xml:space="preserve">Huomattava, että kulut lasketaan aina raakavillalle  </t>
  </si>
  <si>
    <t>Kehräämöissä eroja saantoprosenteissa, tarkista prosentti kehräämöltä. Varmista myös kunkin lankatyypin kehruuhinta.</t>
  </si>
  <si>
    <t xml:space="preserve">erän kehräyskulut </t>
  </si>
  <si>
    <t>saanto prosenttia %</t>
  </si>
  <si>
    <t>kehräyskulu  €</t>
  </si>
  <si>
    <t xml:space="preserve">kerintäkulu + lajittelukulut € </t>
  </si>
  <si>
    <t xml:space="preserve">kulut / valmis lankakilo  </t>
  </si>
  <si>
    <t xml:space="preserve">Kerinnän kulut rahtityönä kaikkia lampaita kohden </t>
  </si>
  <si>
    <t>Yhteensä kulut</t>
  </si>
  <si>
    <t xml:space="preserve">kerintäkulu kaikkiaan kaikkia lampaita kohti yhteensä </t>
  </si>
  <si>
    <t xml:space="preserve">hinta / eläin </t>
  </si>
  <si>
    <t>Villa myydään suoraan ostajalle lajiteltuna</t>
  </si>
  <si>
    <t xml:space="preserve">Lajittelukulut yhteensä </t>
  </si>
  <si>
    <t xml:space="preserve">Kerintäkulu kaikkiaan lampaita kohti </t>
  </si>
  <si>
    <t xml:space="preserve">Syötä luvut kohdista  E10 tai E16  + E 26 </t>
  </si>
  <si>
    <t xml:space="preserve">kerinnän kulu euroina kaikkia lampaita kohti </t>
  </si>
  <si>
    <t xml:space="preserve">( esim. eriteltynä matkakulut, yöpymiset, jne)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</si>
</sst>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b/>
      <sz val="20"/>
      <color theme="9" tint="-0.249977111117893"/>
      <name val="Calibri"/>
      <family val="2"/>
      <scheme val="minor"/>
    </font>
    <font>
      <sz val="11"/>
      <color theme="5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FF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2" fontId="0" fillId="2" borderId="0" xfId="0" applyNumberFormat="1" applyFill="1"/>
    <xf numFmtId="2" fontId="0" fillId="3" borderId="0" xfId="0" applyNumberFormat="1" applyFill="1"/>
    <xf numFmtId="2" fontId="0" fillId="4" borderId="0" xfId="0" applyNumberFormat="1" applyFill="1"/>
    <xf numFmtId="0" fontId="1" fillId="0" borderId="0" xfId="0" applyFont="1"/>
    <xf numFmtId="2" fontId="0" fillId="0" borderId="0" xfId="0" applyNumberFormat="1"/>
    <xf numFmtId="0" fontId="0" fillId="4" borderId="0" xfId="0" applyFill="1"/>
    <xf numFmtId="0" fontId="2" fillId="0" borderId="0" xfId="0" applyFont="1"/>
    <xf numFmtId="0" fontId="3" fillId="0" borderId="0" xfId="1"/>
    <xf numFmtId="1" fontId="0" fillId="3" borderId="0" xfId="0" applyNumberFormat="1" applyFill="1"/>
    <xf numFmtId="0" fontId="4" fillId="0" borderId="0" xfId="0" applyFont="1"/>
    <xf numFmtId="0" fontId="6" fillId="4" borderId="0" xfId="0" applyFont="1" applyFill="1"/>
    <xf numFmtId="164" fontId="0" fillId="3" borderId="0" xfId="0" applyNumberFormat="1" applyFill="1"/>
    <xf numFmtId="2" fontId="5" fillId="0" borderId="0" xfId="0" applyNumberFormat="1" applyFont="1"/>
    <xf numFmtId="1" fontId="0" fillId="0" borderId="0" xfId="0" applyNumberFormat="1"/>
    <xf numFmtId="1" fontId="4" fillId="0" borderId="0" xfId="0" applyNumberFormat="1" applyFont="1"/>
    <xf numFmtId="0" fontId="7" fillId="0" borderId="0" xfId="0" applyFont="1"/>
    <xf numFmtId="2" fontId="5" fillId="2" borderId="0" xfId="0" applyNumberFormat="1" applyFont="1" applyFill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5" fillId="2" borderId="0" xfId="0" applyFont="1" applyFill="1"/>
    <xf numFmtId="2" fontId="5" fillId="3" borderId="0" xfId="0" applyNumberFormat="1" applyFont="1" applyFill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13" fillId="0" borderId="0" xfId="0" applyFont="1"/>
  </cellXfs>
  <cellStyles count="2">
    <cellStyle name="Hyperlinkki" xfId="1" builtinId="8"/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9</xdr:col>
      <xdr:colOff>332980</xdr:colOff>
      <xdr:row>20</xdr:row>
      <xdr:rowOff>152400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117A891B-1228-BCC2-1AB9-14BDEA8A1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48640"/>
          <a:ext cx="5819380" cy="32613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10</xdr:col>
      <xdr:colOff>24914</xdr:colOff>
      <xdr:row>42</xdr:row>
      <xdr:rowOff>55170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6B3D7FE2-4387-3F47-E137-8523C403F3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206240"/>
          <a:ext cx="6120914" cy="35298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10</xdr:col>
      <xdr:colOff>24914</xdr:colOff>
      <xdr:row>57</xdr:row>
      <xdr:rowOff>116024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55609A15-71A1-7347-A2CD-AE6C72B1C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8229600"/>
          <a:ext cx="6120914" cy="231058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10</xdr:col>
      <xdr:colOff>24914</xdr:colOff>
      <xdr:row>67</xdr:row>
      <xdr:rowOff>103752</xdr:rowOff>
    </xdr:to>
    <xdr:pic>
      <xdr:nvPicPr>
        <xdr:cNvPr id="6" name="Kuva 5">
          <a:extLst>
            <a:ext uri="{FF2B5EF4-FFF2-40B4-BE49-F238E27FC236}">
              <a16:creationId xmlns:a16="http://schemas.microsoft.com/office/drawing/2014/main" id="{9CB4AE39-B0A9-CEC5-2D2E-09DC18089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0972800"/>
          <a:ext cx="6120914" cy="13839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69</xdr:row>
      <xdr:rowOff>0</xdr:rowOff>
    </xdr:from>
    <xdr:to>
      <xdr:col>10</xdr:col>
      <xdr:colOff>24914</xdr:colOff>
      <xdr:row>86</xdr:row>
      <xdr:rowOff>18559</xdr:rowOff>
    </xdr:to>
    <xdr:pic>
      <xdr:nvPicPr>
        <xdr:cNvPr id="8" name="Kuva 7">
          <a:extLst>
            <a:ext uri="{FF2B5EF4-FFF2-40B4-BE49-F238E27FC236}">
              <a16:creationId xmlns:a16="http://schemas.microsoft.com/office/drawing/2014/main" id="{2F5F8FBB-5FE4-3FC6-771D-938E449C24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2618720"/>
          <a:ext cx="6120914" cy="31275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10</xdr:col>
      <xdr:colOff>24914</xdr:colOff>
      <xdr:row>105</xdr:row>
      <xdr:rowOff>42945</xdr:rowOff>
    </xdr:to>
    <xdr:pic>
      <xdr:nvPicPr>
        <xdr:cNvPr id="9" name="Kuva 8">
          <a:extLst>
            <a:ext uri="{FF2B5EF4-FFF2-40B4-BE49-F238E27FC236}">
              <a16:creationId xmlns:a16="http://schemas.microsoft.com/office/drawing/2014/main" id="{7C13A729-0A8A-A7EB-31CD-BD09DE82D9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6093440"/>
          <a:ext cx="6120914" cy="315190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4087B-4792-4F6B-BE2B-8C5AB68B59B0}">
  <dimension ref="A1:U80"/>
  <sheetViews>
    <sheetView showGridLines="0" tabSelected="1" zoomScale="134" zoomScaleNormal="134" workbookViewId="0">
      <selection activeCell="H25" sqref="H25"/>
    </sheetView>
  </sheetViews>
  <sheetFormatPr defaultRowHeight="14.4" x14ac:dyDescent="0.3"/>
  <cols>
    <col min="1" max="1" width="12.5546875" customWidth="1"/>
    <col min="5" max="5" width="11.5546875" customWidth="1"/>
  </cols>
  <sheetData>
    <row r="1" spans="1:10" ht="25.8" x14ac:dyDescent="0.5">
      <c r="A1" s="4" t="s">
        <v>0</v>
      </c>
      <c r="E1" s="16" t="s">
        <v>20</v>
      </c>
      <c r="F1" s="16"/>
      <c r="G1" s="16"/>
      <c r="H1" s="16"/>
      <c r="I1" s="16"/>
      <c r="J1" s="16"/>
    </row>
    <row r="2" spans="1:10" x14ac:dyDescent="0.3">
      <c r="A2" s="16" t="s">
        <v>3</v>
      </c>
      <c r="B2" s="16"/>
      <c r="C2" s="16"/>
      <c r="D2" s="16"/>
      <c r="E2" s="16"/>
      <c r="F2" s="16"/>
      <c r="G2" s="16"/>
    </row>
    <row r="3" spans="1:10" x14ac:dyDescent="0.3">
      <c r="A3" s="16"/>
      <c r="B3" s="16"/>
      <c r="C3" s="16"/>
      <c r="D3" s="16" t="s">
        <v>5</v>
      </c>
      <c r="E3" s="16"/>
      <c r="F3" s="16"/>
      <c r="G3" s="16"/>
    </row>
    <row r="5" spans="1:10" x14ac:dyDescent="0.3">
      <c r="A5" s="10" t="s">
        <v>67</v>
      </c>
      <c r="B5" s="10"/>
      <c r="C5" s="10"/>
    </row>
    <row r="6" spans="1:10" x14ac:dyDescent="0.3">
      <c r="A6" t="s">
        <v>4</v>
      </c>
      <c r="C6" s="18" t="s">
        <v>21</v>
      </c>
    </row>
    <row r="7" spans="1:10" x14ac:dyDescent="0.3">
      <c r="A7" s="9">
        <v>10</v>
      </c>
      <c r="B7" s="5"/>
      <c r="C7" s="2">
        <v>3</v>
      </c>
      <c r="D7" s="5"/>
      <c r="E7" s="1">
        <f>($A7*$C7)</f>
        <v>30</v>
      </c>
      <c r="F7" t="s">
        <v>75</v>
      </c>
    </row>
    <row r="8" spans="1:10" x14ac:dyDescent="0.3">
      <c r="A8" t="s">
        <v>22</v>
      </c>
      <c r="G8" s="25" t="s">
        <v>76</v>
      </c>
    </row>
    <row r="9" spans="1:10" x14ac:dyDescent="0.3">
      <c r="C9" s="2">
        <v>100</v>
      </c>
      <c r="E9" s="3"/>
      <c r="F9" s="10"/>
      <c r="G9" s="10"/>
      <c r="H9" s="10"/>
      <c r="I9" s="10"/>
      <c r="J9" s="10"/>
    </row>
    <row r="10" spans="1:10" x14ac:dyDescent="0.3">
      <c r="A10" s="26" t="s">
        <v>68</v>
      </c>
      <c r="E10" s="1">
        <f>SUM(E7+C9)</f>
        <v>130</v>
      </c>
      <c r="F10" t="s">
        <v>69</v>
      </c>
    </row>
    <row r="11" spans="1:10" x14ac:dyDescent="0.3">
      <c r="E11" s="5"/>
    </row>
    <row r="12" spans="1:10" x14ac:dyDescent="0.3">
      <c r="A12" s="10" t="s">
        <v>57</v>
      </c>
    </row>
    <row r="13" spans="1:10" x14ac:dyDescent="0.3">
      <c r="A13" t="s">
        <v>23</v>
      </c>
      <c r="F13" t="s">
        <v>24</v>
      </c>
    </row>
    <row r="14" spans="1:10" x14ac:dyDescent="0.3">
      <c r="A14" s="12">
        <v>10</v>
      </c>
      <c r="C14" s="11"/>
      <c r="F14" s="2">
        <v>13</v>
      </c>
      <c r="H14" s="1">
        <f xml:space="preserve"> ($A14*F14)</f>
        <v>130</v>
      </c>
    </row>
    <row r="15" spans="1:10" x14ac:dyDescent="0.3">
      <c r="A15" s="6" t="s">
        <v>58</v>
      </c>
      <c r="C15" s="11"/>
      <c r="F15" s="6"/>
      <c r="H15" s="2">
        <v>42</v>
      </c>
    </row>
    <row r="16" spans="1:10" x14ac:dyDescent="0.3">
      <c r="A16" s="10" t="s">
        <v>73</v>
      </c>
      <c r="E16" s="1">
        <f>($H14+$H15)</f>
        <v>172</v>
      </c>
      <c r="F16" s="10"/>
    </row>
    <row r="17" spans="1:10" x14ac:dyDescent="0.3">
      <c r="A17" s="10"/>
    </row>
    <row r="18" spans="1:10" x14ac:dyDescent="0.3">
      <c r="A18" s="10" t="s">
        <v>30</v>
      </c>
    </row>
    <row r="19" spans="1:10" x14ac:dyDescent="0.3">
      <c r="A19" t="s">
        <v>25</v>
      </c>
    </row>
    <row r="20" spans="1:10" x14ac:dyDescent="0.3">
      <c r="A20" t="s">
        <v>26</v>
      </c>
      <c r="C20" t="s">
        <v>27</v>
      </c>
      <c r="E20" t="s">
        <v>29</v>
      </c>
    </row>
    <row r="21" spans="1:10" x14ac:dyDescent="0.3">
      <c r="A21" s="12">
        <v>10</v>
      </c>
      <c r="C21" s="2">
        <v>16</v>
      </c>
      <c r="E21" s="1">
        <f>($A21*$C21)</f>
        <v>160</v>
      </c>
      <c r="F21" t="s">
        <v>1</v>
      </c>
      <c r="G21" s="5"/>
    </row>
    <row r="22" spans="1:10" x14ac:dyDescent="0.3">
      <c r="A22" t="s">
        <v>59</v>
      </c>
      <c r="G22" s="13"/>
    </row>
    <row r="23" spans="1:10" x14ac:dyDescent="0.3">
      <c r="A23" t="s">
        <v>28</v>
      </c>
      <c r="C23" t="s">
        <v>70</v>
      </c>
      <c r="E23" t="s">
        <v>29</v>
      </c>
      <c r="G23" s="13"/>
    </row>
    <row r="24" spans="1:10" x14ac:dyDescent="0.3">
      <c r="A24" s="9">
        <v>0</v>
      </c>
      <c r="C24" s="2">
        <v>10</v>
      </c>
      <c r="E24" s="1">
        <f>(A24*C24)</f>
        <v>0</v>
      </c>
      <c r="F24" t="s">
        <v>1</v>
      </c>
      <c r="G24" s="13"/>
    </row>
    <row r="25" spans="1:10" x14ac:dyDescent="0.3">
      <c r="A25" s="14"/>
      <c r="C25" s="5"/>
      <c r="G25" s="13"/>
    </row>
    <row r="26" spans="1:10" x14ac:dyDescent="0.3">
      <c r="A26" s="15" t="s">
        <v>72</v>
      </c>
      <c r="C26" s="5"/>
      <c r="E26" s="1">
        <f>($E21+$E24)</f>
        <v>160</v>
      </c>
      <c r="G26" s="13"/>
    </row>
    <row r="27" spans="1:10" x14ac:dyDescent="0.3">
      <c r="G27" s="13"/>
    </row>
    <row r="28" spans="1:10" x14ac:dyDescent="0.3">
      <c r="A28" s="26" t="s">
        <v>71</v>
      </c>
      <c r="H28" s="7"/>
      <c r="I28" s="7"/>
      <c r="J28" s="7"/>
    </row>
    <row r="29" spans="1:10" x14ac:dyDescent="0.3">
      <c r="A29" t="s">
        <v>34</v>
      </c>
      <c r="H29" s="7"/>
    </row>
    <row r="30" spans="1:10" x14ac:dyDescent="0.3">
      <c r="A30" t="s">
        <v>2</v>
      </c>
      <c r="C30" t="s">
        <v>1</v>
      </c>
      <c r="E30" t="s">
        <v>1</v>
      </c>
    </row>
    <row r="31" spans="1:10" x14ac:dyDescent="0.3">
      <c r="A31" s="2">
        <v>120</v>
      </c>
      <c r="B31" s="5"/>
      <c r="C31" s="2">
        <v>5</v>
      </c>
      <c r="D31" s="5"/>
      <c r="E31" s="1">
        <f>($A31*$C31)</f>
        <v>600</v>
      </c>
      <c r="F31" t="s">
        <v>1</v>
      </c>
      <c r="H31" t="s">
        <v>17</v>
      </c>
    </row>
    <row r="32" spans="1:10" ht="13.2" customHeight="1" x14ac:dyDescent="0.3">
      <c r="A32" s="2">
        <v>20</v>
      </c>
      <c r="B32" s="5"/>
      <c r="C32" s="2">
        <v>4</v>
      </c>
      <c r="D32" s="5"/>
      <c r="E32" s="1">
        <f>(A32*C32)</f>
        <v>80</v>
      </c>
      <c r="F32" t="s">
        <v>1</v>
      </c>
      <c r="H32" t="s">
        <v>18</v>
      </c>
    </row>
    <row r="33" spans="1:21" ht="13.2" customHeight="1" x14ac:dyDescent="0.3">
      <c r="A33" s="2">
        <v>10</v>
      </c>
      <c r="B33" s="5"/>
      <c r="C33" s="2">
        <v>3</v>
      </c>
      <c r="D33" s="5"/>
      <c r="E33" s="1">
        <f>($A33*C33)</f>
        <v>30</v>
      </c>
      <c r="F33" t="s">
        <v>1</v>
      </c>
      <c r="H33" t="s">
        <v>31</v>
      </c>
    </row>
    <row r="34" spans="1:21" ht="13.2" customHeight="1" x14ac:dyDescent="0.3">
      <c r="A34" s="2">
        <v>20</v>
      </c>
      <c r="B34" s="5"/>
      <c r="C34" s="2">
        <v>2</v>
      </c>
      <c r="D34" s="5"/>
      <c r="E34" s="1">
        <f>($A34*C34)</f>
        <v>40</v>
      </c>
      <c r="F34" t="s">
        <v>1</v>
      </c>
      <c r="H34" t="s">
        <v>32</v>
      </c>
    </row>
    <row r="35" spans="1:21" ht="13.2" customHeight="1" x14ac:dyDescent="0.3">
      <c r="A35" s="2">
        <v>20</v>
      </c>
      <c r="B35" s="5"/>
      <c r="C35" s="2">
        <v>0.2</v>
      </c>
      <c r="D35" s="5"/>
      <c r="E35" s="1">
        <f>($A35*$C35)</f>
        <v>4</v>
      </c>
      <c r="F35" t="s">
        <v>1</v>
      </c>
      <c r="H35" t="s">
        <v>33</v>
      </c>
    </row>
    <row r="36" spans="1:21" ht="13.2" customHeight="1" x14ac:dyDescent="0.3">
      <c r="A36" s="2"/>
      <c r="B36" s="5"/>
      <c r="C36" s="2"/>
      <c r="D36" s="5"/>
      <c r="E36" s="1">
        <f>($A36*C36)</f>
        <v>0</v>
      </c>
      <c r="H36" t="s">
        <v>35</v>
      </c>
    </row>
    <row r="37" spans="1:21" ht="13.2" customHeight="1" x14ac:dyDescent="0.3">
      <c r="A37" s="5" t="s">
        <v>36</v>
      </c>
      <c r="B37" s="5"/>
      <c r="C37" s="5"/>
      <c r="D37" s="5"/>
      <c r="E37" s="1">
        <f>($E31+$E32+$E33+$E34+$E35+$E36)</f>
        <v>754</v>
      </c>
    </row>
    <row r="39" spans="1:21" x14ac:dyDescent="0.3">
      <c r="A39" s="10" t="s">
        <v>37</v>
      </c>
    </row>
    <row r="40" spans="1:21" x14ac:dyDescent="0.3">
      <c r="A40" t="s">
        <v>38</v>
      </c>
      <c r="C40" s="2">
        <v>290</v>
      </c>
      <c r="E40" t="s">
        <v>74</v>
      </c>
    </row>
    <row r="41" spans="1:21" x14ac:dyDescent="0.3">
      <c r="A41" t="s">
        <v>39</v>
      </c>
      <c r="C41" s="2">
        <v>20</v>
      </c>
    </row>
    <row r="42" spans="1:21" x14ac:dyDescent="0.3">
      <c r="A42" t="s">
        <v>40</v>
      </c>
      <c r="C42" s="2"/>
    </row>
    <row r="43" spans="1:21" x14ac:dyDescent="0.3">
      <c r="A43" t="s">
        <v>41</v>
      </c>
      <c r="C43" s="2">
        <v>10</v>
      </c>
      <c r="S43" s="5"/>
    </row>
    <row r="44" spans="1:21" x14ac:dyDescent="0.3">
      <c r="A44" t="s">
        <v>42</v>
      </c>
      <c r="C44" s="2">
        <v>20</v>
      </c>
    </row>
    <row r="45" spans="1:21" x14ac:dyDescent="0.3">
      <c r="A45" t="s">
        <v>43</v>
      </c>
      <c r="C45" s="2">
        <v>5</v>
      </c>
    </row>
    <row r="46" spans="1:21" x14ac:dyDescent="0.3">
      <c r="A46" t="s">
        <v>44</v>
      </c>
      <c r="C46" s="2">
        <v>5</v>
      </c>
    </row>
    <row r="47" spans="1:21" x14ac:dyDescent="0.3">
      <c r="A47" s="16" t="s">
        <v>45</v>
      </c>
      <c r="C47" s="17">
        <f>($C40+$C41+$C42+$C43+$C44+$C45+$C46)</f>
        <v>350</v>
      </c>
    </row>
    <row r="48" spans="1:21" x14ac:dyDescent="0.3">
      <c r="S48" s="5"/>
      <c r="U48" s="6"/>
    </row>
    <row r="50" spans="1:15" x14ac:dyDescent="0.3">
      <c r="A50" s="10" t="s">
        <v>46</v>
      </c>
      <c r="E50" s="1">
        <f>($E37-$C47)</f>
        <v>404</v>
      </c>
    </row>
    <row r="52" spans="1:15" x14ac:dyDescent="0.3">
      <c r="A52" s="10" t="s">
        <v>47</v>
      </c>
    </row>
    <row r="53" spans="1:15" x14ac:dyDescent="0.3">
      <c r="A53" s="16" t="s">
        <v>60</v>
      </c>
      <c r="B53" s="16"/>
      <c r="C53" s="16"/>
      <c r="D53" s="16"/>
      <c r="E53" s="16"/>
    </row>
    <row r="54" spans="1:15" x14ac:dyDescent="0.3">
      <c r="A54" s="16" t="s">
        <v>61</v>
      </c>
    </row>
    <row r="56" spans="1:15" x14ac:dyDescent="0.3">
      <c r="A56" t="s">
        <v>48</v>
      </c>
      <c r="C56" t="s">
        <v>7</v>
      </c>
      <c r="E56" t="s">
        <v>8</v>
      </c>
      <c r="G56" t="s">
        <v>62</v>
      </c>
      <c r="I56" t="s">
        <v>63</v>
      </c>
      <c r="K56" t="s">
        <v>9</v>
      </c>
    </row>
    <row r="57" spans="1:15" x14ac:dyDescent="0.3">
      <c r="A57" s="2">
        <v>100</v>
      </c>
      <c r="B57" s="5"/>
      <c r="C57" s="2">
        <v>33.700000000000003</v>
      </c>
      <c r="D57" s="5"/>
      <c r="E57" s="2">
        <v>10</v>
      </c>
      <c r="F57" s="1">
        <f>($C57+$E57)</f>
        <v>43.7</v>
      </c>
      <c r="G57" s="1">
        <f>($A57*$F57)</f>
        <v>4370</v>
      </c>
      <c r="H57" s="5"/>
      <c r="I57" s="2">
        <v>0.7</v>
      </c>
      <c r="J57" s="5"/>
      <c r="K57" s="1">
        <f>($A57*$I57)</f>
        <v>70</v>
      </c>
      <c r="L57" s="5"/>
      <c r="M57" s="3"/>
      <c r="N57" s="5"/>
      <c r="O57" s="5"/>
    </row>
    <row r="60" spans="1:15" x14ac:dyDescent="0.3">
      <c r="A60" s="20" t="s">
        <v>64</v>
      </c>
      <c r="B60" s="18" t="s">
        <v>65</v>
      </c>
      <c r="C60" s="19"/>
      <c r="E60" s="20" t="s">
        <v>49</v>
      </c>
      <c r="H60" t="s">
        <v>10</v>
      </c>
      <c r="J60" t="s">
        <v>66</v>
      </c>
    </row>
    <row r="61" spans="1:15" x14ac:dyDescent="0.3">
      <c r="A61" s="1">
        <f>$G57</f>
        <v>4370</v>
      </c>
      <c r="B61" s="1">
        <f>($E26)</f>
        <v>160</v>
      </c>
      <c r="C61" s="5"/>
      <c r="D61" s="5"/>
      <c r="E61" s="2">
        <v>50</v>
      </c>
      <c r="F61" s="5"/>
      <c r="G61" s="5"/>
      <c r="H61" s="1">
        <f>($K57)</f>
        <v>70</v>
      </c>
      <c r="I61" s="5"/>
      <c r="J61" s="1">
        <f>($A61+$B61+$E61)/H61</f>
        <v>65.428571428571431</v>
      </c>
      <c r="K61" s="5"/>
    </row>
    <row r="62" spans="1:15" x14ac:dyDescent="0.3">
      <c r="E62" s="6"/>
    </row>
    <row r="63" spans="1:15" x14ac:dyDescent="0.3">
      <c r="E63" s="5"/>
    </row>
    <row r="65" spans="1:14" x14ac:dyDescent="0.3">
      <c r="B65" s="10"/>
      <c r="C65" s="10"/>
    </row>
    <row r="66" spans="1:14" x14ac:dyDescent="0.3">
      <c r="A66" s="10" t="s">
        <v>11</v>
      </c>
    </row>
    <row r="67" spans="1:14" x14ac:dyDescent="0.3">
      <c r="C67" s="16" t="s">
        <v>50</v>
      </c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3">
      <c r="A68" t="s">
        <v>12</v>
      </c>
      <c r="C68" t="s">
        <v>13</v>
      </c>
      <c r="E68" t="s">
        <v>14</v>
      </c>
      <c r="G68" t="s">
        <v>15</v>
      </c>
      <c r="I68" t="s">
        <v>16</v>
      </c>
      <c r="K68" t="s">
        <v>19</v>
      </c>
    </row>
    <row r="69" spans="1:14" x14ac:dyDescent="0.3">
      <c r="A69" s="1">
        <f>($A61+$B61+$E61)</f>
        <v>4580</v>
      </c>
      <c r="C69" s="2">
        <v>150</v>
      </c>
      <c r="E69" s="2">
        <v>160</v>
      </c>
      <c r="G69" s="2">
        <v>100</v>
      </c>
      <c r="I69" s="2">
        <v>150</v>
      </c>
      <c r="K69" s="1">
        <f>($A69+$C69+$E69+$G69+$I69)</f>
        <v>5140</v>
      </c>
    </row>
    <row r="72" spans="1:14" x14ac:dyDescent="0.3">
      <c r="A72" t="s">
        <v>51</v>
      </c>
      <c r="C72" s="1">
        <f>($K69/$K57)</f>
        <v>73.428571428571431</v>
      </c>
      <c r="H72" s="5"/>
      <c r="J72" s="5"/>
    </row>
    <row r="73" spans="1:14" x14ac:dyDescent="0.3">
      <c r="E73" t="s">
        <v>53</v>
      </c>
    </row>
    <row r="74" spans="1:14" x14ac:dyDescent="0.3">
      <c r="A74" t="s">
        <v>52</v>
      </c>
      <c r="C74" s="6"/>
      <c r="E74" s="22">
        <v>1.6</v>
      </c>
      <c r="F74" s="5"/>
      <c r="H74" s="23" t="s">
        <v>56</v>
      </c>
      <c r="J74" s="21">
        <f>($C72*$E74)</f>
        <v>117.48571428571429</v>
      </c>
      <c r="K74" t="s">
        <v>55</v>
      </c>
    </row>
    <row r="75" spans="1:14" x14ac:dyDescent="0.3">
      <c r="A75" t="s">
        <v>54</v>
      </c>
    </row>
    <row r="80" spans="1:14" x14ac:dyDescent="0.3">
      <c r="A80" s="24"/>
    </row>
  </sheetData>
  <pageMargins left="0.7" right="0.7" top="0.75" bottom="0.75" header="0.3" footer="0.3"/>
  <pageSetup paperSize="9" orientation="portrait" r:id="rId1"/>
  <ignoredErrors>
    <ignoredError sqref="E3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36BC9-7239-4836-8CE1-A4BAB9FDF847}">
  <dimension ref="A109:A120"/>
  <sheetViews>
    <sheetView showGridLines="0" topLeftCell="A61" workbookViewId="0">
      <selection activeCell="N51" sqref="N51"/>
    </sheetView>
  </sheetViews>
  <sheetFormatPr defaultRowHeight="14.4" x14ac:dyDescent="0.3"/>
  <sheetData>
    <row r="109" spans="1:1" x14ac:dyDescent="0.3">
      <c r="A109" s="8"/>
    </row>
    <row r="120" spans="1:1" x14ac:dyDescent="0.3">
      <c r="A120" t="s">
        <v>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laskuri </vt:lpstr>
      <vt:lpstr>ohjeet, ohjearvoja, lisätietoj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 Myry</dc:creator>
  <cp:lastModifiedBy>Katri Myry</cp:lastModifiedBy>
  <dcterms:created xsi:type="dcterms:W3CDTF">2022-10-28T09:13:38Z</dcterms:created>
  <dcterms:modified xsi:type="dcterms:W3CDTF">2023-03-07T17:53:34Z</dcterms:modified>
</cp:coreProperties>
</file>