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L:\Kannattavuuskirjanpito\2025 (2026)\Lomakkeet\"/>
    </mc:Choice>
  </mc:AlternateContent>
  <xr:revisionPtr revIDLastSave="0" documentId="8_{76C6D587-2DBA-470B-A663-6BE73F049A96}" xr6:coauthVersionLast="47" xr6:coauthVersionMax="47" xr10:uidLastSave="{00000000-0000-0000-0000-000000000000}"/>
  <bookViews>
    <workbookView xWindow="-108" yWindow="-108" windowWidth="23256" windowHeight="12456" xr2:uid="{00000000-000D-0000-FFFF-FFFF00000000}"/>
  </bookViews>
  <sheets>
    <sheet name="perus" sheetId="1" r:id="rId1"/>
    <sheet name="pelto" sheetId="14" r:id="rId2"/>
    <sheet name="tunnit" sheetId="15" r:id="rId3"/>
    <sheet name="varasto" sheetId="4" r:id="rId4"/>
    <sheet name="eläimet" sheetId="2" r:id="rId5"/>
    <sheet name="lanta" sheetId="17" r:id="rId6"/>
    <sheet name="metsä yms." sheetId="5" r:id="rId7"/>
    <sheet name="velat" sheetId="6" r:id="rId8"/>
    <sheet name="inv1" sheetId="12" r:id="rId9"/>
    <sheet name="inv2" sheetId="11" r:id="rId10"/>
    <sheet name="inv3+myynti" sheetId="10" r:id="rId11"/>
    <sheet name="puutavara" sheetId="8" r:id="rId12"/>
    <sheet name="luovutukset" sheetId="9" r:id="rId13"/>
    <sheet name="Muu yritystoiminta" sheetId="16" r:id="rId14"/>
    <sheet name="Ravinteet" sheetId="18" r:id="rId15"/>
  </sheets>
  <definedNames>
    <definedName name="Print_Area" localSheetId="4">eläimet!$A$1:$I$42</definedName>
    <definedName name="Print_Area" localSheetId="8">'inv1'!$A$1:$L$27</definedName>
    <definedName name="Print_Area" localSheetId="9">'inv2'!$A$1:$P$20</definedName>
    <definedName name="Print_Area" localSheetId="10">'inv3+myynti'!$A$1:$I$23</definedName>
    <definedName name="Print_Area" localSheetId="5">lanta!$A$1:$J$42</definedName>
    <definedName name="Print_Area" localSheetId="6">'metsä yms.'!$A$1:$G$41</definedName>
    <definedName name="Print_Area" localSheetId="13">'Muu yritystoiminta'!$A$1:$G$42</definedName>
    <definedName name="Print_Area" localSheetId="1">pelto!$A$1:$H$54</definedName>
    <definedName name="Print_Area" localSheetId="0">perus!$A$1:$J$45</definedName>
    <definedName name="Print_Area" localSheetId="14">Ravinteet!$A$1:$H$18</definedName>
    <definedName name="Print_Area" localSheetId="2">tunnit!$A$1:$P$66</definedName>
    <definedName name="Print_Area" localSheetId="3">varasto!$A$1:$H$44</definedName>
    <definedName name="Print_Area" localSheetId="7">velat!$A$1:$G$47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18" l="1"/>
  <c r="G9" i="18"/>
  <c r="H9" i="18"/>
  <c r="F10" i="18"/>
  <c r="G10" i="18"/>
  <c r="H10" i="18"/>
  <c r="F11" i="18"/>
  <c r="G11" i="18"/>
  <c r="H11" i="18"/>
  <c r="F12" i="18"/>
  <c r="G12" i="18"/>
  <c r="H12" i="18"/>
  <c r="F13" i="18"/>
  <c r="G13" i="18"/>
  <c r="H13" i="18"/>
  <c r="F14" i="18"/>
  <c r="G14" i="18"/>
  <c r="H14" i="18"/>
  <c r="F15" i="18"/>
  <c r="G15" i="18"/>
  <c r="H15" i="18"/>
  <c r="F16" i="18"/>
  <c r="G16" i="18"/>
  <c r="H16" i="18"/>
  <c r="F17" i="18"/>
  <c r="G17" i="18"/>
  <c r="H17" i="18"/>
  <c r="H8" i="18"/>
  <c r="G8" i="18"/>
  <c r="F8" i="18"/>
  <c r="G18" i="18" l="1"/>
  <c r="H18" i="18"/>
  <c r="A1" i="17"/>
  <c r="G9" i="8"/>
  <c r="G7" i="8"/>
  <c r="G8" i="8"/>
  <c r="F18" i="18" l="1"/>
  <c r="G1" i="8"/>
  <c r="A1" i="2"/>
  <c r="E20" i="9"/>
  <c r="E6" i="9"/>
  <c r="E7" i="9"/>
  <c r="D25" i="5"/>
  <c r="D27" i="5" s="1"/>
  <c r="G25" i="5"/>
  <c r="G27" i="5" s="1"/>
  <c r="F25" i="5"/>
  <c r="F27" i="5" s="1"/>
  <c r="C25" i="5"/>
  <c r="C27" i="5"/>
  <c r="D41" i="14"/>
  <c r="F30" i="14"/>
  <c r="F27" i="14"/>
  <c r="F20" i="14"/>
  <c r="F14" i="14"/>
  <c r="F6" i="14"/>
  <c r="F7" i="14"/>
  <c r="F8" i="14"/>
  <c r="F9" i="14"/>
  <c r="F10" i="14"/>
  <c r="F11" i="14"/>
  <c r="F12" i="14"/>
  <c r="F13" i="14"/>
  <c r="D6" i="14"/>
  <c r="D8" i="14"/>
  <c r="D9" i="14"/>
  <c r="D10" i="14"/>
  <c r="D11" i="14"/>
  <c r="D12" i="14"/>
  <c r="D5" i="14"/>
  <c r="D25" i="6"/>
  <c r="D22" i="6"/>
  <c r="B13" i="10"/>
  <c r="F17" i="14"/>
  <c r="F21" i="14"/>
  <c r="D17" i="14"/>
  <c r="D20" i="14"/>
  <c r="D21" i="14"/>
  <c r="D22" i="14"/>
  <c r="D23" i="14"/>
  <c r="D16" i="14"/>
  <c r="D31" i="14"/>
  <c r="F51" i="14"/>
  <c r="F31" i="14"/>
  <c r="F16" i="14"/>
  <c r="G22" i="8"/>
  <c r="G30" i="8"/>
  <c r="G31" i="8"/>
  <c r="G32" i="8"/>
  <c r="G21" i="8"/>
  <c r="G13" i="8"/>
  <c r="G12" i="8"/>
  <c r="G10" i="8"/>
  <c r="G11" i="8"/>
  <c r="H7" i="8" s="1"/>
  <c r="G15" i="8"/>
  <c r="H4" i="4"/>
  <c r="E21" i="9"/>
  <c r="E22" i="9"/>
  <c r="E23" i="9"/>
  <c r="E24" i="9"/>
  <c r="E25" i="9"/>
  <c r="E26" i="9"/>
  <c r="E27" i="9"/>
  <c r="E15" i="9"/>
  <c r="E16" i="9"/>
  <c r="E17" i="9"/>
  <c r="E18" i="9"/>
  <c r="E14" i="9"/>
  <c r="E13" i="9"/>
  <c r="E12" i="9"/>
  <c r="E11" i="9"/>
  <c r="E8" i="9"/>
  <c r="E9" i="9"/>
  <c r="G19" i="8"/>
  <c r="G23" i="8"/>
  <c r="G14" i="8"/>
  <c r="G28" i="8"/>
  <c r="G29" i="8"/>
  <c r="G27" i="8"/>
  <c r="G18" i="8"/>
  <c r="G20" i="8"/>
  <c r="G24" i="8"/>
  <c r="G25" i="8"/>
  <c r="G16" i="8"/>
  <c r="B2" i="10"/>
  <c r="B2" i="11"/>
  <c r="B2" i="12"/>
  <c r="A27" i="6"/>
  <c r="A22" i="6"/>
  <c r="A2" i="6"/>
  <c r="A1" i="4"/>
  <c r="A1" i="14"/>
  <c r="P27" i="15"/>
  <c r="P28" i="15"/>
  <c r="P29" i="15"/>
  <c r="P30" i="15"/>
  <c r="P26" i="15"/>
  <c r="P17" i="15"/>
  <c r="P18" i="15"/>
  <c r="P19" i="15"/>
  <c r="P20" i="15"/>
  <c r="P21" i="15"/>
  <c r="P22" i="15"/>
  <c r="P23" i="15"/>
  <c r="P24" i="15"/>
  <c r="P25" i="15"/>
  <c r="P16" i="15"/>
  <c r="P11" i="15"/>
  <c r="P12" i="15"/>
  <c r="P13" i="15"/>
  <c r="P14" i="15"/>
  <c r="P15" i="15"/>
  <c r="P10" i="15"/>
  <c r="P34" i="15"/>
  <c r="P32" i="15"/>
  <c r="P33" i="15"/>
  <c r="P35" i="15"/>
  <c r="P36" i="15"/>
  <c r="P37" i="15"/>
  <c r="P38" i="15"/>
  <c r="P39" i="15"/>
  <c r="P40" i="15"/>
  <c r="P41" i="15"/>
  <c r="P42" i="15"/>
  <c r="P43" i="15"/>
  <c r="P44" i="15"/>
  <c r="P45" i="15"/>
  <c r="P46" i="15"/>
  <c r="P47" i="15"/>
  <c r="P48" i="15"/>
  <c r="P49" i="15"/>
  <c r="P50" i="15"/>
  <c r="P51" i="15"/>
  <c r="P52" i="15"/>
  <c r="P53" i="15"/>
  <c r="P54" i="15"/>
  <c r="P55" i="15"/>
  <c r="P56" i="15"/>
  <c r="P57" i="15"/>
  <c r="P58" i="15"/>
  <c r="P59" i="15"/>
  <c r="P60" i="15"/>
  <c r="P61" i="15"/>
  <c r="P62" i="15"/>
  <c r="P63" i="15"/>
  <c r="P64" i="15"/>
  <c r="P31" i="15"/>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 i="4"/>
  <c r="D49" i="14"/>
  <c r="D46" i="14"/>
  <c r="D47" i="14"/>
  <c r="D48" i="14"/>
  <c r="C50" i="14"/>
  <c r="D7" i="14" s="1"/>
  <c r="D4" i="14"/>
  <c r="D13" i="14"/>
  <c r="D14" i="14"/>
  <c r="D15" i="14"/>
  <c r="D24" i="14"/>
  <c r="D25" i="14"/>
  <c r="D26" i="14"/>
  <c r="D27" i="14"/>
  <c r="D28" i="14"/>
  <c r="D29" i="14"/>
  <c r="D30" i="14"/>
  <c r="D32" i="14"/>
  <c r="D33" i="14"/>
  <c r="D34" i="14"/>
  <c r="D35" i="14"/>
  <c r="D36" i="14"/>
  <c r="D37" i="14"/>
  <c r="D38" i="14"/>
  <c r="D39" i="14"/>
  <c r="D40" i="14"/>
  <c r="D42" i="14"/>
  <c r="D43" i="14"/>
  <c r="D44" i="14"/>
  <c r="D45" i="14"/>
  <c r="F15" i="14"/>
  <c r="F42" i="14"/>
  <c r="F41" i="14"/>
  <c r="F40" i="14"/>
  <c r="F39" i="14"/>
  <c r="F38" i="14"/>
  <c r="F37" i="14"/>
  <c r="F36" i="14"/>
  <c r="F35" i="14"/>
  <c r="F34" i="14"/>
  <c r="F33" i="14"/>
  <c r="F32" i="14"/>
  <c r="F29" i="14"/>
  <c r="F28" i="14"/>
  <c r="F26" i="14"/>
  <c r="F25" i="14"/>
  <c r="F24" i="14"/>
  <c r="F23" i="14"/>
  <c r="F22" i="14"/>
  <c r="F5" i="14"/>
  <c r="F4" i="14"/>
  <c r="H27" i="8" l="1"/>
  <c r="H33" i="8" s="1"/>
  <c r="H12" i="8"/>
  <c r="H17" i="8" s="1"/>
  <c r="H18" i="8"/>
  <c r="H26" i="8" s="1"/>
  <c r="D50" i="14"/>
</calcChain>
</file>

<file path=xl/sharedStrings.xml><?xml version="1.0" encoding="utf-8"?>
<sst xmlns="http://schemas.openxmlformats.org/spreadsheetml/2006/main" count="822" uniqueCount="658">
  <si>
    <t>Kannattavuuskirjanpitoa koskevat tiedot</t>
  </si>
  <si>
    <t>Tilan nimi</t>
  </si>
  <si>
    <t>Viljelijän nimi</t>
  </si>
  <si>
    <t>Lähiosoite</t>
  </si>
  <si>
    <t>Puhelinnumero</t>
  </si>
  <si>
    <t>Sähköposti</t>
  </si>
  <si>
    <t>Ruis</t>
  </si>
  <si>
    <t>Syysvehnä</t>
  </si>
  <si>
    <t>Kevätvehnä</t>
  </si>
  <si>
    <t>Ohra</t>
  </si>
  <si>
    <t>Mallasohra</t>
  </si>
  <si>
    <t>Kaura</t>
  </si>
  <si>
    <t>Öljykasvit</t>
  </si>
  <si>
    <t>Kuiva heinä</t>
  </si>
  <si>
    <t>Säilörehu</t>
  </si>
  <si>
    <t>Esikuivattu säilörehu</t>
  </si>
  <si>
    <t>Nurmikasvien siemenet</t>
  </si>
  <si>
    <t>Ruokaperuna</t>
  </si>
  <si>
    <t>Tärkkelysperuna</t>
  </si>
  <si>
    <t>Muu peruna</t>
  </si>
  <si>
    <t>Myyty</t>
  </si>
  <si>
    <t>Kotieläimille, nautakarja</t>
  </si>
  <si>
    <t>Omaksi siemeneksi</t>
  </si>
  <si>
    <t>Seosvilja</t>
  </si>
  <si>
    <t xml:space="preserve"> Täysrehut (eläinlajeittain)</t>
  </si>
  <si>
    <t xml:space="preserve"> Karkearehut (eläinlajeittain)</t>
  </si>
  <si>
    <t xml:space="preserve"> Lannoitteet</t>
  </si>
  <si>
    <t xml:space="preserve"> Ostosiemenet</t>
  </si>
  <si>
    <t xml:space="preserve"> Säilöntäaineet</t>
  </si>
  <si>
    <t xml:space="preserve"> Kasvinsuojeluaineet</t>
  </si>
  <si>
    <t>Muut tuotteet</t>
  </si>
  <si>
    <t xml:space="preserve"> </t>
  </si>
  <si>
    <t>Lihan tuotanto (myynti)</t>
  </si>
  <si>
    <t>Ostettu 
kpl</t>
  </si>
  <si>
    <t>Kuollut 
kpl</t>
  </si>
  <si>
    <t xml:space="preserve">  </t>
  </si>
  <si>
    <t xml:space="preserve"> Hevoset:</t>
  </si>
  <si>
    <t xml:space="preserve"> Suomenhevoset</t>
  </si>
  <si>
    <t xml:space="preserve"> Lämminverihevoset</t>
  </si>
  <si>
    <t xml:space="preserve"> Vuohet ja lampaat:</t>
  </si>
  <si>
    <t xml:space="preserve"> Muut vuohet</t>
  </si>
  <si>
    <t xml:space="preserve"> Muut lampaat</t>
  </si>
  <si>
    <t xml:space="preserve"> Siipikarja:</t>
  </si>
  <si>
    <t xml:space="preserve"> Munivat kanat</t>
  </si>
  <si>
    <t xml:space="preserve"> Kananpoikaset</t>
  </si>
  <si>
    <t xml:space="preserve"> Broilerit</t>
  </si>
  <si>
    <t xml:space="preserve"> Mehiläispesät</t>
  </si>
  <si>
    <t>Pinta-alat:</t>
  </si>
  <si>
    <t>(Uusi kirjanpitotila täyttää tai muutkin, jos on
tapahtunut muutoksia ed. vuoteen.)</t>
  </si>
  <si>
    <t>Puuston määrä 31.12.</t>
  </si>
  <si>
    <t>Vuotuinen kasvu</t>
  </si>
  <si>
    <t>Myyty, hankintakauppa</t>
  </si>
  <si>
    <t>Myyty, pystykauppa</t>
  </si>
  <si>
    <t xml:space="preserve"> Pelto, oma</t>
  </si>
  <si>
    <t xml:space="preserve"> Pelto, vuokrattu</t>
  </si>
  <si>
    <t xml:space="preserve"> Luonnonlaidun ja -niitty</t>
  </si>
  <si>
    <t xml:space="preserve"> Metsämaa</t>
  </si>
  <si>
    <t xml:space="preserve"> Joutomaa</t>
  </si>
  <si>
    <t xml:space="preserve"> Tontti- ja rakennusmaa</t>
  </si>
  <si>
    <t>Yksityistalous</t>
  </si>
  <si>
    <t>Sähkömenot</t>
  </si>
  <si>
    <t>Polttoainemenot</t>
  </si>
  <si>
    <t>Vakuutukset</t>
  </si>
  <si>
    <t>Kiinteistövero</t>
  </si>
  <si>
    <t>Vesi- ja jätemaksut</t>
  </si>
  <si>
    <t>Puhelinkulut</t>
  </si>
  <si>
    <t xml:space="preserve">Puutavaravarastot 31.12. </t>
  </si>
  <si>
    <t>ha</t>
  </si>
  <si>
    <t>Velkaa
1.1. euroa</t>
  </si>
  <si>
    <t>Nostettu
euroa</t>
  </si>
  <si>
    <t>Lyhennetty
euroa</t>
  </si>
  <si>
    <t>Jäljellä
31.12. euroa</t>
  </si>
  <si>
    <t>Korot ja 
kulut euroa</t>
  </si>
  <si>
    <t>1.1. euroa</t>
  </si>
  <si>
    <t>Ostettu</t>
  </si>
  <si>
    <t>31.12. euroa</t>
  </si>
  <si>
    <t>Pinta-ala, ha</t>
  </si>
  <si>
    <t>Käyttötarkoitus tai puutavaralaji</t>
  </si>
  <si>
    <t>Puutarhatalouteen</t>
  </si>
  <si>
    <t>Muuhun yritystoimintaan</t>
  </si>
  <si>
    <t>Yksityistalouteen</t>
  </si>
  <si>
    <t>Tarve- ja 
korjaus- 
puut</t>
  </si>
  <si>
    <t>B. Uudistus- ja perusparannuspuutavara yhteensä euroa</t>
  </si>
  <si>
    <t>Puiden
muu käyttö
(esim. sa-
haustoi-
mintaan)</t>
  </si>
  <si>
    <t>C. Puiden muu käyttö yhteensä euroa</t>
  </si>
  <si>
    <t>Tuotteiden maksuttomat luovutukset</t>
  </si>
  <si>
    <t>Tuote</t>
  </si>
  <si>
    <t>Määrä</t>
  </si>
  <si>
    <t>Maatalous</t>
  </si>
  <si>
    <t>Puutarha-
talous</t>
  </si>
  <si>
    <t>Muu yritys-
toiminta</t>
  </si>
  <si>
    <t>Yksityis-
talous</t>
  </si>
  <si>
    <t>Kotieläintalouden tuotteet:</t>
  </si>
  <si>
    <t>Maito</t>
  </si>
  <si>
    <t>Kasvinviljelytuotteet:</t>
  </si>
  <si>
    <t>Peruna</t>
  </si>
  <si>
    <t>Puutarhatuotteet</t>
  </si>
  <si>
    <t>Maito eläimille</t>
  </si>
  <si>
    <t xml:space="preserve"> Tilalla tuotetut:</t>
  </si>
  <si>
    <t xml:space="preserve"> Ostovarastot:</t>
  </si>
  <si>
    <t xml:space="preserve">      "             siipikarja</t>
  </si>
  <si>
    <t xml:space="preserve">      "             siat</t>
  </si>
  <si>
    <t xml:space="preserve">      "             muut</t>
  </si>
  <si>
    <t xml:space="preserve"> Muut maa- ja vesialueet</t>
  </si>
  <si>
    <t>Kananmunat, kg</t>
  </si>
  <si>
    <t>Kananmunien tuotanto, kg</t>
  </si>
  <si>
    <t xml:space="preserve"> Naudanliha, kg</t>
  </si>
  <si>
    <t xml:space="preserve"> Sianliha, kg</t>
  </si>
  <si>
    <t>Maitoa meijeriin, litraa</t>
  </si>
  <si>
    <t>(Metsäala</t>
  </si>
  <si>
    <t>liha, kg</t>
  </si>
  <si>
    <t>Yhteensä 
euroa</t>
  </si>
  <si>
    <t>Muu vilja, mikä?</t>
  </si>
  <si>
    <t>INVESTOINTILOMAKE 1</t>
  </si>
  <si>
    <t>Hankinnat tilivuonna</t>
  </si>
  <si>
    <t>Koneet</t>
  </si>
  <si>
    <t>Investointi</t>
  </si>
  <si>
    <t>Koneen käyttö toimialoilla, %</t>
  </si>
  <si>
    <t>Vuosimalli</t>
  </si>
  <si>
    <t>Omistus-osuus, %</t>
  </si>
  <si>
    <t>Maa-talous</t>
  </si>
  <si>
    <t>Metsä-talous</t>
  </si>
  <si>
    <t>Puutarha-talous</t>
  </si>
  <si>
    <t>Muu yritys-toiminta</t>
  </si>
  <si>
    <t>Traktori</t>
  </si>
  <si>
    <t>Käyttö toimialoilla, %</t>
  </si>
  <si>
    <t>Lohkon nimi</t>
  </si>
  <si>
    <t>Tiheä</t>
  </si>
  <si>
    <t>Normaali</t>
  </si>
  <si>
    <t>Harva</t>
  </si>
  <si>
    <t>INVESTOINTILOMAKE 2</t>
  </si>
  <si>
    <t>Kotieläinrakennukset</t>
  </si>
  <si>
    <t>Eläinpaikkoja</t>
  </si>
  <si>
    <t>Oheistilat</t>
  </si>
  <si>
    <t>kpl</t>
  </si>
  <si>
    <t>nimi</t>
  </si>
  <si>
    <t>Muut rakennukset</t>
  </si>
  <si>
    <t>Kuivurin tilavuus</t>
  </si>
  <si>
    <t>Puu-tarha-talous</t>
  </si>
  <si>
    <t>INVESTOINTILOMAKE 3</t>
  </si>
  <si>
    <t>Muu käyttöomaisuus</t>
  </si>
  <si>
    <t>Koneiden, rakennusten, maaomaisuuden ja muun käyttöomaisuuden myynnit tilivuonna</t>
  </si>
  <si>
    <t>Viljelykasvi</t>
  </si>
  <si>
    <t>%</t>
  </si>
  <si>
    <t>Yhteensä</t>
  </si>
  <si>
    <t>kg/ha</t>
  </si>
  <si>
    <t>Viljat</t>
  </si>
  <si>
    <t>Sekavilja</t>
  </si>
  <si>
    <t>Muut pelto-</t>
  </si>
  <si>
    <t>Ruokaherne</t>
  </si>
  <si>
    <t>kasvit</t>
  </si>
  <si>
    <t>Sokerijuurikas</t>
  </si>
  <si>
    <t>Nurmikasvit</t>
  </si>
  <si>
    <t>Heinä</t>
  </si>
  <si>
    <t>Säilö- ja tuorerehu</t>
  </si>
  <si>
    <t>Muu</t>
  </si>
  <si>
    <t>Nurmikas-</t>
  </si>
  <si>
    <t>vien siemen</t>
  </si>
  <si>
    <t>Avomaan</t>
  </si>
  <si>
    <t>juurikasvit,</t>
  </si>
  <si>
    <t>vihannekset</t>
  </si>
  <si>
    <t>ja marjat</t>
  </si>
  <si>
    <t xml:space="preserve">Muut </t>
  </si>
  <si>
    <t>kasvit 1)</t>
  </si>
  <si>
    <t>avomaalla</t>
  </si>
  <si>
    <t>Viljelemätön pelto</t>
  </si>
  <si>
    <t>Peltoa muiden käytössä (vuokrattu)</t>
  </si>
  <si>
    <t>KOKO PELTOALA</t>
  </si>
  <si>
    <t>Rehuksi korjattu juurikasvien naattisato, kg</t>
  </si>
  <si>
    <t>Heinän korjattu odelmasato, kg</t>
  </si>
  <si>
    <t>1) Esim. hedelmätarhat, taimitarhat, kukat ja koristekasvit, maustekasvit yms.</t>
  </si>
  <si>
    <t xml:space="preserve">Työtuntien kuukausisummat </t>
  </si>
  <si>
    <t>Työtuntien jaotteluohjeet kannattavuustutkimusta varten</t>
  </si>
  <si>
    <t>Kv = Kasvinviljelytyöt</t>
  </si>
  <si>
    <t>Pm = Puutarhatalouden markkinointi</t>
  </si>
  <si>
    <t xml:space="preserve"> * muokkaus</t>
  </si>
  <si>
    <t xml:space="preserve"> * lannoitus- ja maanparannustyöt</t>
  </si>
  <si>
    <t>Inv = investointityöt, Yks = yksityistalouden työt (vapaaeht.)</t>
  </si>
  <si>
    <t xml:space="preserve">        - lannan ja maanparannusaineiden ajo ja levitys</t>
  </si>
  <si>
    <t xml:space="preserve"> * tuotteiden myyntiin, markkinointiin ja kuljetuksiin</t>
  </si>
  <si>
    <t xml:space="preserve">        - ostolannoitteiden kuljetus ja levitys</t>
  </si>
  <si>
    <t xml:space="preserve"> * viljelykasvien kylvö ja hoito</t>
  </si>
  <si>
    <t>Tammi</t>
  </si>
  <si>
    <t>Helmi</t>
  </si>
  <si>
    <t>Maalis</t>
  </si>
  <si>
    <t>Huhti</t>
  </si>
  <si>
    <t>Touko</t>
  </si>
  <si>
    <t>Kesä</t>
  </si>
  <si>
    <t>Elo</t>
  </si>
  <si>
    <t>Syys</t>
  </si>
  <si>
    <t>Loka</t>
  </si>
  <si>
    <t>Marras</t>
  </si>
  <si>
    <t>Joulu</t>
  </si>
  <si>
    <t xml:space="preserve">        - niitto, leikkuu, nosto ja puinti</t>
  </si>
  <si>
    <t>Pmu = Puutarhatalouden muut työt</t>
  </si>
  <si>
    <t xml:space="preserve">        - kuivaus, puhdistus ja lajittelu</t>
  </si>
  <si>
    <t xml:space="preserve"> * yleisesti puutarhatuotantoon kuuluvat työt</t>
  </si>
  <si>
    <t xml:space="preserve"> * kasvinsuojelu</t>
  </si>
  <si>
    <t xml:space="preserve">    mm. ainoastaan puutarhatuotantoon kuuluvien raken-</t>
  </si>
  <si>
    <t xml:space="preserve"> * sadon kuljetus varastoihin ja myytäväksi</t>
  </si>
  <si>
    <t xml:space="preserve">    nusten, koneiden ja kaluston korjaus, puutarhatuotannon</t>
  </si>
  <si>
    <t xml:space="preserve">    (rehujen siirto eläinsuojien yhteydessä olevista varastoista</t>
  </si>
  <si>
    <t xml:space="preserve">    suunnittelu ja tarvikkeiden ostoon kuuluvat työt</t>
  </si>
  <si>
    <t xml:space="preserve">     eläimille luetaan kotieläintalouden töiksi)</t>
  </si>
  <si>
    <t xml:space="preserve"> * puutarhatalouden johtotyöt</t>
  </si>
  <si>
    <t xml:space="preserve"> * ojituksen kunnossapito</t>
  </si>
  <si>
    <t xml:space="preserve"> * peltoviljelyrakennusten ja viljelysteiden korjaus ja</t>
  </si>
  <si>
    <t>Mh = Metsänhoito</t>
  </si>
  <si>
    <t xml:space="preserve">    kunnossapito</t>
  </si>
  <si>
    <t xml:space="preserve">    peltoviljelyrakennuksiin luetaan kaikki muut talousraken-</t>
  </si>
  <si>
    <t>Ph = Puutavaran hankintakauppa</t>
  </si>
  <si>
    <t xml:space="preserve">    nukset paitsi kotieläinsuojat ja niiden yhteydessä olevat</t>
  </si>
  <si>
    <t xml:space="preserve">    rehusuojat sekä puutarhatalouden ja muun yritystoiminnan</t>
  </si>
  <si>
    <t>Mem = Metsätalouden muut työt</t>
  </si>
  <si>
    <t xml:space="preserve">    rakennukset</t>
  </si>
  <si>
    <t xml:space="preserve"> * metsäkoneiden korjaus, metsäteiden kunnossapito</t>
  </si>
  <si>
    <t>Lapset</t>
  </si>
  <si>
    <t xml:space="preserve"> * uudisrakennustyöt ja vanhojen rakennusten suurehkot</t>
  </si>
  <si>
    <t xml:space="preserve"> * tilan omaan käyttöön tulevan puutavaran hankintatyö</t>
  </si>
  <si>
    <t>alle 14 v.</t>
  </si>
  <si>
    <t xml:space="preserve">    peruskorjaukset merkitään investointitöiksi</t>
  </si>
  <si>
    <t xml:space="preserve"> * muut metsätalouden työt</t>
  </si>
  <si>
    <t xml:space="preserve"> * kasvinviljelykoneiden ja -kaluston korjaus ja kunnossapito</t>
  </si>
  <si>
    <t xml:space="preserve"> * muut kasvinviljelyä koskevat työt mm. peltojen pienehköt</t>
  </si>
  <si>
    <t>Yt = Muun yritystoiminnan tuotanto</t>
  </si>
  <si>
    <t>Lomittaja</t>
  </si>
  <si>
    <t xml:space="preserve">    kiveämistyöt, laidunaitojen teko</t>
  </si>
  <si>
    <t xml:space="preserve"> * avomaan vihannes- ja marjatuotantoon liittyvät työt</t>
  </si>
  <si>
    <t xml:space="preserve">    merkitään puutarhatalouden töihin</t>
  </si>
  <si>
    <t xml:space="preserve"> * jos tilalla on useita muuhun yritystoimintaan kuuluvia toi-</t>
  </si>
  <si>
    <t>V</t>
  </si>
  <si>
    <t>P</t>
  </si>
  <si>
    <t>Ke = Kotieläintalouden työt</t>
  </si>
  <si>
    <t xml:space="preserve"> * nautakarja- ja maitotaloustyöt (myös maidonkulj.)</t>
  </si>
  <si>
    <t>Ym = Muun yritystoiminnan markkinointi</t>
  </si>
  <si>
    <t xml:space="preserve"> * sikojen hoito ja ruokinta</t>
  </si>
  <si>
    <t xml:space="preserve"> * hevosten hoito ja ruokinta</t>
  </si>
  <si>
    <t xml:space="preserve"> * muiden kotieläinten hoito ja ruokinta</t>
  </si>
  <si>
    <t xml:space="preserve"> * rehujen siirto eläinsuojien yhteydessä olevista varastoista</t>
  </si>
  <si>
    <t xml:space="preserve">    eläimille sekä rehujen jauhatus ja ostorehujen kuljetus</t>
  </si>
  <si>
    <t>Ymu = Muun yritystoiminnan muut työt</t>
  </si>
  <si>
    <t xml:space="preserve">    tilalle</t>
  </si>
  <si>
    <t xml:space="preserve"> * muut kotieläintalouden työt</t>
  </si>
  <si>
    <t xml:space="preserve"> * muut muuhun yritystoimintaan liittyvät työt (mm. koneiden</t>
  </si>
  <si>
    <t xml:space="preserve">    ja kaluston korjaus)</t>
  </si>
  <si>
    <t xml:space="preserve"> * muuhun yritystoimintaan liittyvät investointityöt merkitään</t>
  </si>
  <si>
    <t>Mmu = Maatalouden muut työt</t>
  </si>
  <si>
    <t>Yks = Yksityistalouden työt (vapaaehtoinen)</t>
  </si>
  <si>
    <t xml:space="preserve"> * yksityistalouden töiden merkitseminen ei ole välttä-</t>
  </si>
  <si>
    <t xml:space="preserve">    mätöntä</t>
  </si>
  <si>
    <t xml:space="preserve"> * tähän merkitään viljelijäperheen yksityistalouden </t>
  </si>
  <si>
    <t xml:space="preserve">    hyväksi tehdyt työt mukaan lukien asuinrakennus-</t>
  </si>
  <si>
    <t>Pt = Puutarhatalouden tuotanto</t>
  </si>
  <si>
    <t xml:space="preserve">    ten korjaus- ja kunnossapitotyöt</t>
  </si>
  <si>
    <t xml:space="preserve"> * lannoitus ja maanparannustyöt</t>
  </si>
  <si>
    <t xml:space="preserve"> * istutus / kylvö ja kasvustojen hoitotyöt</t>
  </si>
  <si>
    <t>oma</t>
  </si>
  <si>
    <t xml:space="preserve"> * sadonkorjuu</t>
  </si>
  <si>
    <t>vieras</t>
  </si>
  <si>
    <t>tilivuodelta</t>
  </si>
  <si>
    <t>Määrä, 
kg, litraa</t>
  </si>
  <si>
    <t>Kevät-vehnä</t>
  </si>
  <si>
    <t xml:space="preserve"> Valkuaisrehut</t>
  </si>
  <si>
    <t xml:space="preserve"> Muut rehut</t>
  </si>
  <si>
    <t xml:space="preserve"> Välitykseen ostetut tuotteet</t>
  </si>
  <si>
    <t xml:space="preserve"> Siat:</t>
  </si>
  <si>
    <t xml:space="preserve"> Karjut</t>
  </si>
  <si>
    <t xml:space="preserve"> Nautakarja:</t>
  </si>
  <si>
    <t xml:space="preserve"> Emolehmät</t>
  </si>
  <si>
    <t xml:space="preserve"> Lypsylehmät</t>
  </si>
  <si>
    <t>Metsätalous</t>
  </si>
  <si>
    <t>Maankäyttölaji</t>
  </si>
  <si>
    <t xml:space="preserve"> Luonnonlaidun, vuokrattu</t>
  </si>
  <si>
    <t>Puusto</t>
  </si>
  <si>
    <t>Metsätaloussuunnitelmasta</t>
  </si>
  <si>
    <t>Muut</t>
  </si>
  <si>
    <t>Menojen jako eri toimialoille</t>
  </si>
  <si>
    <t>Kokonais-   menot, €</t>
  </si>
  <si>
    <t>MYEL- ja MATA-maksut</t>
  </si>
  <si>
    <t>Yksityisauto</t>
  </si>
  <si>
    <t>Meno</t>
  </si>
  <si>
    <t>Täytä tämä taulukko, jos menoja ei ole jaettu kirjanpidossa tai saatavissa muusta lähteestä</t>
  </si>
  <si>
    <t>Yksikkö-
hinta,
euroa</t>
  </si>
  <si>
    <t>Naudanlanta</t>
  </si>
  <si>
    <t>Kuivikelanta</t>
  </si>
  <si>
    <t>Lietelanta</t>
  </si>
  <si>
    <t>Virtsa</t>
  </si>
  <si>
    <t>Sianlanta</t>
  </si>
  <si>
    <t>Siipikarjanlanta</t>
  </si>
  <si>
    <t>Hevosenlanta</t>
  </si>
  <si>
    <t>Lampaan ja vuohenlanta</t>
  </si>
  <si>
    <t>Muu eläinlanta</t>
  </si>
  <si>
    <t>Lantalaji</t>
  </si>
  <si>
    <t>Yht.</t>
  </si>
  <si>
    <r>
      <t>Karjanlannan myynnit/siirto pois tilalta ja ostot/siirto tilalle, m</t>
    </r>
    <r>
      <rPr>
        <b/>
        <vertAlign val="superscript"/>
        <sz val="11"/>
        <rFont val="Arial"/>
        <family val="2"/>
      </rPr>
      <t>3</t>
    </r>
  </si>
  <si>
    <t xml:space="preserve">(Esim. lantasopimuksen perusteella tai muuten) </t>
  </si>
  <si>
    <t>Vihantavilja (s-rehu)</t>
  </si>
  <si>
    <t>Rehuherne</t>
  </si>
  <si>
    <t>Muu valkuaiskasvi</t>
  </si>
  <si>
    <t>Muut rehu-</t>
  </si>
  <si>
    <t>Sijoitukset</t>
  </si>
  <si>
    <t xml:space="preserve">Maatalouden käyttämän pankkitilin saldo 31.12. </t>
  </si>
  <si>
    <t xml:space="preserve">Muun pankkitilin saldo 31.12. </t>
  </si>
  <si>
    <t>Henkilön nimi</t>
  </si>
  <si>
    <t>Yku = Muun yritystoiminnan koneurakointi</t>
  </si>
  <si>
    <t xml:space="preserve"> * tilan kalustolla ulkopuolisille tehty koneurakointi ml.</t>
  </si>
  <si>
    <t xml:space="preserve">Otettu käyttöön (x)  </t>
  </si>
  <si>
    <t>Koneen nimike, tyyppi/malli</t>
  </si>
  <si>
    <t>Säätö-salaoja (x)</t>
  </si>
  <si>
    <t>Kalkki-suodin-salaoja (x)</t>
  </si>
  <si>
    <t>Täyden-nysojitus (x)</t>
  </si>
  <si>
    <t>Otettu käyttöön (x)</t>
  </si>
  <si>
    <t>Rakennus, rakennustyyppi/ käyttötarkoitus</t>
  </si>
  <si>
    <t>Ilmoita kunkin erillisen rakennusosan/ oheistilan tiedot omalla rivillä</t>
  </si>
  <si>
    <t>Hankinnat ja lisäykset tilivuonna</t>
  </si>
  <si>
    <t>Koko/ teho/ työleveys</t>
  </si>
  <si>
    <r>
      <t>m</t>
    </r>
    <r>
      <rPr>
        <vertAlign val="superscript"/>
        <sz val="10"/>
        <rFont val="Arial"/>
        <family val="2"/>
      </rPr>
      <t>2</t>
    </r>
  </si>
  <si>
    <t>3=vaatimat.</t>
  </si>
  <si>
    <r>
      <t>m</t>
    </r>
    <r>
      <rPr>
        <vertAlign val="superscript"/>
        <sz val="10"/>
        <rFont val="Arial"/>
        <family val="2"/>
      </rPr>
      <t>3</t>
    </r>
  </si>
  <si>
    <t>Hankinta-hinta, 
euroa</t>
  </si>
  <si>
    <t>Muu yritys-toi-
minta</t>
  </si>
  <si>
    <r>
      <t xml:space="preserve">Kunto-luok-ka**
</t>
    </r>
    <r>
      <rPr>
        <sz val="8"/>
        <rFont val="Arial"/>
        <family val="2"/>
      </rPr>
      <t>1 2 3 4 5</t>
    </r>
  </si>
  <si>
    <r>
      <t xml:space="preserve">Varus-tetaso*
</t>
    </r>
    <r>
      <rPr>
        <sz val="8"/>
        <rFont val="Arial"/>
        <family val="2"/>
      </rPr>
      <t>1 2 3</t>
    </r>
  </si>
  <si>
    <t>Otettu käyt-
töön (x)</t>
  </si>
  <si>
    <t>Varastointi-
tilavuus</t>
  </si>
  <si>
    <t>Määrä 
(ha, litraa yms.)</t>
  </si>
  <si>
    <t xml:space="preserve">Omasta metsästä saadun puutavaran käyttö  </t>
  </si>
  <si>
    <r>
      <t>Lannan myynti/siirto pois tilalta, m</t>
    </r>
    <r>
      <rPr>
        <b/>
        <vertAlign val="superscript"/>
        <sz val="10"/>
        <rFont val="Arial"/>
        <family val="2"/>
      </rPr>
      <t>3</t>
    </r>
  </si>
  <si>
    <r>
      <t>Lannan osto/siirto tilalle, m</t>
    </r>
    <r>
      <rPr>
        <b/>
        <vertAlign val="superscript"/>
        <sz val="10"/>
        <rFont val="Arial"/>
        <family val="2"/>
      </rPr>
      <t>3</t>
    </r>
  </si>
  <si>
    <r>
      <t xml:space="preserve">Pellon omistus
</t>
    </r>
    <r>
      <rPr>
        <sz val="8"/>
        <rFont val="Arial"/>
        <family val="2"/>
      </rPr>
      <t>O=oma
V= vuokrattu</t>
    </r>
  </si>
  <si>
    <t>Käyttöomaisuuden myynti</t>
  </si>
  <si>
    <t xml:space="preserve">Verotuksessa tehdyt poistot </t>
  </si>
  <si>
    <t>Ilmoita ostovarastoista määrä ja yksikköhinta tai varaston arvo</t>
  </si>
  <si>
    <t>Maito ja kananmunat</t>
  </si>
  <si>
    <t>Määrä, m3</t>
  </si>
  <si>
    <t>Ennakkomaksut 31.12. (saadut ja maksetut)</t>
  </si>
  <si>
    <t>Maa-talous (%)</t>
  </si>
  <si>
    <t>Puutarha-talous   (%)</t>
  </si>
  <si>
    <t>Käyttö toimialoilla</t>
  </si>
  <si>
    <t>Ala</t>
  </si>
  <si>
    <r>
      <t xml:space="preserve">Uusi / perus-korjaus </t>
    </r>
    <r>
      <rPr>
        <sz val="9"/>
        <rFont val="Arial"/>
        <family val="2"/>
      </rPr>
      <t>(U/PK)</t>
    </r>
  </si>
  <si>
    <t>Tarkista käyttöomaisuusnumero tilapalautteen käyttöomaisuusluettelosta</t>
  </si>
  <si>
    <t>Käyttö-omaisuus-
numero</t>
  </si>
  <si>
    <t>Nimi, hyödyke</t>
  </si>
  <si>
    <t>Uudistus-
ja perus-
parannus-
puutavara
(erittely
investointi-
kohteittain)</t>
  </si>
  <si>
    <t>Henkilö</t>
  </si>
  <si>
    <t>perheen-</t>
  </si>
  <si>
    <t>jäsenet</t>
  </si>
  <si>
    <t>Puimuri</t>
  </si>
  <si>
    <t xml:space="preserve">Merkitse työntekijän nimi sekä rasti ruutuun V, jos työntekijä on viljelijäperheen jäsen eikä hänelle </t>
  </si>
  <si>
    <t>makseta palkkaa tai ruutuun P, jos työntekijä on palkattu ja hänelle on maksettu palkkaa</t>
  </si>
  <si>
    <t>Työlaji</t>
  </si>
  <si>
    <t>Omaisuusryhmä</t>
  </si>
  <si>
    <t>Maatalouden maksetut veroennakot</t>
  </si>
  <si>
    <t>Eläinlaji/-ryhmä</t>
  </si>
  <si>
    <t>Ryhmittäin, €</t>
  </si>
  <si>
    <t xml:space="preserve">  Arvo  </t>
  </si>
  <si>
    <t>Yksikkö-
kantohinta, €</t>
  </si>
  <si>
    <t>€</t>
  </si>
  <si>
    <t xml:space="preserve"> ha)</t>
  </si>
  <si>
    <t>Molempia taulukoita ei tarvitse täyttää. Ilmoita määrä ja yksikköhinta tai käytetyn puutavaran arvo euroina</t>
  </si>
  <si>
    <t>Muu yritystoiminta</t>
  </si>
  <si>
    <t>Osakkeet, osuuspääomat, tuottajalainat yms.</t>
  </si>
  <si>
    <t>Verot</t>
  </si>
  <si>
    <t xml:space="preserve"> Maatalouden veronpalautus</t>
  </si>
  <si>
    <t xml:space="preserve"> Metsätalouden veronpalautus</t>
  </si>
  <si>
    <t>Metsätalouden jälkiverot</t>
  </si>
  <si>
    <t>Maatalouden jälkiverot</t>
  </si>
  <si>
    <t>Muun yritystoiminnan verot</t>
  </si>
  <si>
    <t xml:space="preserve">   olevien rehuvarastojen sekä kotieläinkaluston korjaus</t>
  </si>
  <si>
    <t xml:space="preserve">   näihin luetaan mm. kotieläinrakennusten ja niiden yhteydessä</t>
  </si>
  <si>
    <t xml:space="preserve">    kotieläintöihin, esim. maatalouden palkkaväen asuinraken-</t>
  </si>
  <si>
    <t xml:space="preserve">    nusten korjaus- ja kunnossapitotyöt, teiden auraus yms.</t>
  </si>
  <si>
    <t xml:space="preserve"> * tuotteiden varastointi ja kauppakunnostus </t>
  </si>
  <si>
    <t xml:space="preserve">    liittyvät työt</t>
  </si>
  <si>
    <t xml:space="preserve"> * maatalouden johtotyöt, esim. kirjanpito, tuotannon suunnittelu </t>
  </si>
  <si>
    <t xml:space="preserve"> * maataloustuotteiden myynti ja tarvikkeiden osto</t>
  </si>
  <si>
    <t xml:space="preserve"> * maatalouteen liittyvät työt, joita ei voi lukea kasvinviljely- eikä</t>
  </si>
  <si>
    <t xml:space="preserve"> * tuotteiden varastointi, kauppakunnostus ja pakkaus</t>
  </si>
  <si>
    <t xml:space="preserve">   metsäkoneurakointi</t>
  </si>
  <si>
    <t xml:space="preserve"> * tuotantoon, valmistukseen tai toimintaan liittyvät </t>
  </si>
  <si>
    <t xml:space="preserve">   tuotannolliset työt</t>
  </si>
  <si>
    <t>Inv = Investointityöt</t>
  </si>
  <si>
    <t xml:space="preserve"> * Kaikki investointityöt, mm. uudisrakennus- ja peruskorjaus-</t>
  </si>
  <si>
    <t xml:space="preserve">   työt, salaojitus, pellon raivaus yms.</t>
  </si>
  <si>
    <t xml:space="preserve"> * Investointikohde merkitään lomakkeelle</t>
  </si>
  <si>
    <t>Maatalouden tuloista käytetty yksityistalouteen (ns. yksityisotto)</t>
  </si>
  <si>
    <t xml:space="preserve"> * tuotteiden markkinointiin, myyntiin ja kuljetuksiin yms. </t>
  </si>
  <si>
    <t xml:space="preserve"> * johtamiseen ja suunnitteluun liittyvät työt</t>
  </si>
  <si>
    <t xml:space="preserve">   investointitöihin ja kohde merkitään lomakkeelle</t>
  </si>
  <si>
    <t xml:space="preserve">    mialoja, merkitse lomakkeelle, mitä toimintaa työt koskevat</t>
  </si>
  <si>
    <t>Metsätalouden myyntivero, ennakot</t>
  </si>
  <si>
    <t>Satomäärä, kg</t>
  </si>
  <si>
    <t>Oljet, naatit, odelma</t>
  </si>
  <si>
    <t>Muu pelto</t>
  </si>
  <si>
    <t>Kesanto (avo/sänki)</t>
  </si>
  <si>
    <t>Suojavyöhyke</t>
  </si>
  <si>
    <t>Luonnonhoitopelto</t>
  </si>
  <si>
    <t>Luonnonlaidun yms. (tilatukikelp.)</t>
  </si>
  <si>
    <t xml:space="preserve"> Bensiini ja dieselöljy</t>
  </si>
  <si>
    <t>Varaston määrä, kg</t>
  </si>
  <si>
    <t>Tilalla tuotetun viljan ja säilörehun käyttö, kg 1.1. - 31.12.</t>
  </si>
  <si>
    <t>Myyty, kg</t>
  </si>
  <si>
    <t>Toimiala, jolle tuote luovutetaan,
rastita (X)</t>
  </si>
  <si>
    <t>Peltolaidun (sato, ry)</t>
  </si>
  <si>
    <t xml:space="preserve"> Palautettava ALV (alv-saaminen 31.12.)</t>
  </si>
  <si>
    <t xml:space="preserve"> Tilitettävä ALV (alv-velka 31.12.)</t>
  </si>
  <si>
    <t xml:space="preserve"> Haettu energiaveron palautus</t>
  </si>
  <si>
    <t>Kuitukasvit</t>
  </si>
  <si>
    <t xml:space="preserve">   ja kunnossapito sekä aitaustyöt, uusien eläinrakennusten</t>
  </si>
  <si>
    <t xml:space="preserve">   rakentaminen on investointityötä samoin kuin vanhojen</t>
  </si>
  <si>
    <t xml:space="preserve">   rakennusten suurehkot peruskorjauksetkin</t>
  </si>
  <si>
    <t>Viljelyala</t>
  </si>
  <si>
    <t>Muu vilja</t>
  </si>
  <si>
    <t>Vihantavilja (tuorerehu)</t>
  </si>
  <si>
    <t>Säilörehu, tuore</t>
  </si>
  <si>
    <t xml:space="preserve"> Ostorehuviljat</t>
  </si>
  <si>
    <t xml:space="preserve"> Polttoöljy (koneet, kuivuri)</t>
  </si>
  <si>
    <t xml:space="preserve"> Voiteluaineet </t>
  </si>
  <si>
    <t xml:space="preserve"> Lämmityspolttoöljy</t>
  </si>
  <si>
    <t xml:space="preserve"> Kiinteät lämmityspolttoaineet</t>
  </si>
  <si>
    <t xml:space="preserve"> Muu siipikarja </t>
  </si>
  <si>
    <t xml:space="preserve"> Kalkkunat</t>
  </si>
  <si>
    <t xml:space="preserve"> Muut kotieläimet:</t>
  </si>
  <si>
    <t xml:space="preserve"> Siipikarjanliha, kg</t>
  </si>
  <si>
    <t xml:space="preserve"> Lampaanliha, kg</t>
  </si>
  <si>
    <t>Tarve- ja korjauspuutavara</t>
  </si>
  <si>
    <t>Rakennuspuutavara</t>
  </si>
  <si>
    <t>(hakattua puutavaraa varastossa)</t>
  </si>
  <si>
    <t>Muut puutavaravarastot</t>
  </si>
  <si>
    <t>Polttopuuta</t>
  </si>
  <si>
    <t>Rakennukset</t>
  </si>
  <si>
    <t>Koneet ja kalusto</t>
  </si>
  <si>
    <t>Hankintamenot vuoden alussa</t>
  </si>
  <si>
    <t>Lisäykset: hankintamenot</t>
  </si>
  <si>
    <t>Jäännös</t>
  </si>
  <si>
    <t>Hankintameno vuoden lopussa</t>
  </si>
  <si>
    <t>Vähennykset: tasausvaraus</t>
  </si>
  <si>
    <t>Myynnit, avustukset ja korvaukset</t>
  </si>
  <si>
    <t>Salaojitukset (poisto 20%)</t>
  </si>
  <si>
    <t>Muut (sillat, tiet, asfalt.,tukioik.)</t>
  </si>
  <si>
    <t>Poisto, euroa</t>
  </si>
  <si>
    <t>Myyntien, ostojen ja tukien seuraavalle vuodelle siirtyneet maksut</t>
  </si>
  <si>
    <t>Ojaston tiheys      (x)</t>
  </si>
  <si>
    <t>eläinlaji</t>
  </si>
  <si>
    <t>Tiedot puutavaran käytöstä voidaan koota joko tälle sivulle tai Kassakirja 1:n lopussa olevaan vastaavaan taulukkoon.</t>
  </si>
  <si>
    <t>Maidon jälkitili</t>
  </si>
  <si>
    <t>Myyntihinta     euroa (alv=0)</t>
  </si>
  <si>
    <t>Hankintahinta
euroa (alv= 0)</t>
  </si>
  <si>
    <t>Esim. maitokiintiö, maa-alueet, pellot, metsät, tilatukioikeudet yms. metsätiet ja ojitukset</t>
  </si>
  <si>
    <t>Myyty käyttöomaisuushyödyke, nimike</t>
  </si>
  <si>
    <t>Hankintahinta, euroa (alv=0)</t>
  </si>
  <si>
    <t>Salaojitukset</t>
  </si>
  <si>
    <t>Tilalla työskentelevät viljelijäperheen jäsenet</t>
  </si>
  <si>
    <t>Palkattu henkilöstö</t>
  </si>
  <si>
    <t>Postinro ja -toimipaikka</t>
  </si>
  <si>
    <t>Tilan tunniste</t>
  </si>
  <si>
    <t xml:space="preserve"> Maatalousyhtymä</t>
  </si>
  <si>
    <t xml:space="preserve"> Henkilöyhtiö (Ay/Ky)</t>
  </si>
  <si>
    <t xml:space="preserve"> Osakeyhtiö (Oy)</t>
  </si>
  <si>
    <r>
      <t>Yritysmuoto</t>
    </r>
    <r>
      <rPr>
        <sz val="10"/>
        <rFont val="Arial"/>
        <family val="2"/>
      </rPr>
      <t xml:space="preserve"> [X]</t>
    </r>
  </si>
  <si>
    <t xml:space="preserve"> Tavanomainen viljely</t>
  </si>
  <si>
    <t xml:space="preserve"> Maatalouden harjoittaja/puolisot</t>
  </si>
  <si>
    <t>Yhteystiedot</t>
  </si>
  <si>
    <t xml:space="preserve"> Sadetus, sprinkleri</t>
  </si>
  <si>
    <t>Koulutustieto ilmoitetaan vain viljelijä/omistajalta</t>
  </si>
  <si>
    <r>
      <t xml:space="preserve">Kirjanpitomuoto </t>
    </r>
    <r>
      <rPr>
        <sz val="10"/>
        <rFont val="Arial"/>
        <family val="2"/>
      </rPr>
      <t>[X]</t>
    </r>
  </si>
  <si>
    <t xml:space="preserve"> Kahdenkertainen kirjanpito</t>
  </si>
  <si>
    <t xml:space="preserve"> Yhdenkertainen (verokirjanpito)</t>
  </si>
  <si>
    <t xml:space="preserve"> Perikunta</t>
  </si>
  <si>
    <t xml:space="preserve"> EU:n elintarvikkeiden nimisuojajärjestelmä, esim. Lapin puikula, Lapin poron liha, sahti, kalakukko, karjalanpiirakka</t>
  </si>
  <si>
    <t>Huom: kasteltu ala, energiakasvi yms.</t>
  </si>
  <si>
    <t>Viherlannoitus</t>
  </si>
  <si>
    <t>Härkäpapu</t>
  </si>
  <si>
    <t>Tilatunnus (TILTU)</t>
  </si>
  <si>
    <t>Syntymä-vuosi</t>
  </si>
  <si>
    <t>Vakin. [x]</t>
  </si>
  <si>
    <t>Tilap. [x]</t>
  </si>
  <si>
    <t>Tilan omistaja [x]</t>
  </si>
  <si>
    <t>Koulutus (1,2,3)*</t>
  </si>
  <si>
    <t xml:space="preserve"> Sekä luomua että tavanomasta tuotantoa</t>
  </si>
  <si>
    <t xml:space="preserve"> Tilan kaikki tuotanto on luomua</t>
  </si>
  <si>
    <t xml:space="preserve"> Tila on siirtymävaiheessa luomuun</t>
  </si>
  <si>
    <t xml:space="preserve"> Kutut</t>
  </si>
  <si>
    <t xml:space="preserve"> Uuhet</t>
  </si>
  <si>
    <t>Täytä tämä taulukko, jos verotustietoja ei ole saatavissa kirjanpidosta</t>
  </si>
  <si>
    <t>Myyty 
teuraaksi kpl</t>
  </si>
  <si>
    <t>Siirretty muuhun yritystoim.</t>
  </si>
  <si>
    <t>Vuoden lopussa 
kpl</t>
  </si>
  <si>
    <t>Syntynyt kpl</t>
  </si>
  <si>
    <t xml:space="preserve"> Hiehot yli 2 v. uudistukseen</t>
  </si>
  <si>
    <t xml:space="preserve"> Hiehot yli 2 v. teuraaksi</t>
  </si>
  <si>
    <t xml:space="preserve"> Hiehot 1-2 v.</t>
  </si>
  <si>
    <t xml:space="preserve"> Vasikat alle 1 v.</t>
  </si>
  <si>
    <t xml:space="preserve"> Varsat alle 1 v.</t>
  </si>
  <si>
    <t xml:space="preserve"> Sonnit yli 2 v.</t>
  </si>
  <si>
    <t xml:space="preserve"> Sonnit 1-2 v.</t>
  </si>
  <si>
    <t>Vuoden keskieläin-luku, kpl</t>
  </si>
  <si>
    <t>*) Koulutus: 1=Käytännön työkokemus, 2=Alan peruskoulutus, 3=Ylempi koulutus (opisto, amk, yliopisto)</t>
  </si>
  <si>
    <t>ProAgria keskus</t>
  </si>
  <si>
    <t xml:space="preserve"> Tila sijaitsee pääosin Natura-alueella</t>
  </si>
  <si>
    <t xml:space="preserve"> Tila sijaitsee pääosin alueella, jolla sovelletaan EU:n vesidirektiivin toimia</t>
  </si>
  <si>
    <r>
      <t>Tilan tuotantotapa</t>
    </r>
    <r>
      <rPr>
        <sz val="10"/>
        <rFont val="Arial"/>
        <family val="2"/>
      </rPr>
      <t xml:space="preserve"> [X]</t>
    </r>
  </si>
  <si>
    <r>
      <t>Tilalla tuotetaan nimi- suojattuja tuotteita</t>
    </r>
    <r>
      <rPr>
        <sz val="10"/>
        <rFont val="Arial"/>
        <family val="2"/>
      </rPr>
      <t xml:space="preserve"> [X]</t>
    </r>
  </si>
  <si>
    <r>
      <t>Viljelyssä käytetään keinokastelua</t>
    </r>
    <r>
      <rPr>
        <sz val="10"/>
        <rFont val="Arial"/>
        <family val="2"/>
      </rPr>
      <t xml:space="preserve"> [X]</t>
    </r>
  </si>
  <si>
    <r>
      <t>Natura-alue</t>
    </r>
    <r>
      <rPr>
        <sz val="10"/>
        <rFont val="Arial"/>
        <family val="2"/>
      </rPr>
      <t xml:space="preserve"> [X]</t>
    </r>
  </si>
  <si>
    <r>
      <t>Vesidirektiivi-alue</t>
    </r>
    <r>
      <rPr>
        <sz val="10"/>
        <rFont val="Arial"/>
        <family val="2"/>
      </rPr>
      <t xml:space="preserve"> [X]</t>
    </r>
  </si>
  <si>
    <t xml:space="preserve"> Tihku-/tippukastelu tms. </t>
  </si>
  <si>
    <t xml:space="preserve"> Korkotukilainat</t>
  </si>
  <si>
    <t xml:space="preserve"> Muut pitkäaikaiset velat</t>
  </si>
  <si>
    <t xml:space="preserve"> Lyhytaikaiset velat (alle 1 v.)</t>
  </si>
  <si>
    <t>Täytä tiedot lainoista, jos tietoja ei ole saatavissa kirjanpidosta (esim. lainaraportti tms.)</t>
  </si>
  <si>
    <r>
      <rPr>
        <b/>
        <u/>
        <sz val="10"/>
        <rFont val="Arial"/>
        <family val="2"/>
      </rPr>
      <t>Metsätalous:</t>
    </r>
    <r>
      <rPr>
        <sz val="10"/>
        <rFont val="Arial"/>
        <family val="2"/>
      </rPr>
      <t xml:space="preserve">  Pankkilainat (yli 1 v.)</t>
    </r>
  </si>
  <si>
    <r>
      <rPr>
        <b/>
        <u/>
        <sz val="10"/>
        <rFont val="Arial"/>
        <family val="2"/>
      </rPr>
      <t>Maatalous:</t>
    </r>
    <r>
      <rPr>
        <b/>
        <sz val="10"/>
        <rFont val="Arial"/>
        <family val="2"/>
      </rPr>
      <t xml:space="preserve">  </t>
    </r>
    <r>
      <rPr>
        <sz val="10"/>
        <rFont val="Arial"/>
        <family val="2"/>
      </rPr>
      <t>Pankkilainat (yli 1 v.)</t>
    </r>
  </si>
  <si>
    <r>
      <rPr>
        <b/>
        <u/>
        <sz val="10"/>
        <rFont val="Arial"/>
        <family val="2"/>
      </rPr>
      <t>Puutarhatalous:</t>
    </r>
    <r>
      <rPr>
        <sz val="10"/>
        <rFont val="Arial"/>
        <family val="2"/>
      </rPr>
      <t xml:space="preserve">  Pankkilainat (yli 1 v.)</t>
    </r>
  </si>
  <si>
    <r>
      <rPr>
        <b/>
        <u/>
        <sz val="10"/>
        <rFont val="Arial"/>
        <family val="2"/>
      </rPr>
      <t>Muu yritystoiminta:</t>
    </r>
    <r>
      <rPr>
        <b/>
        <sz val="10"/>
        <rFont val="Arial"/>
        <family val="2"/>
      </rPr>
      <t xml:space="preserve">  </t>
    </r>
    <r>
      <rPr>
        <sz val="10"/>
        <rFont val="Arial"/>
        <family val="2"/>
      </rPr>
      <t>Pankkilainat</t>
    </r>
  </si>
  <si>
    <t>1=korkea</t>
  </si>
  <si>
    <t xml:space="preserve"> 1=erinomainen</t>
  </si>
  <si>
    <t xml:space="preserve">  5=huono</t>
  </si>
  <si>
    <r>
      <t xml:space="preserve">Perus-korjaus-taso
</t>
    </r>
    <r>
      <rPr>
        <sz val="8"/>
        <rFont val="Arial"/>
        <family val="2"/>
      </rPr>
      <t>1 2 3 4</t>
    </r>
  </si>
  <si>
    <t>Henkilön nimi (tai tunniste), ryhmän henkilöiden lukumäärä</t>
  </si>
  <si>
    <t>á-hinta
(alv = 0)</t>
  </si>
  <si>
    <t>Arvo € 
(alv = 0)</t>
  </si>
  <si>
    <t>Puutarhatalous</t>
  </si>
  <si>
    <r>
      <t>Määrä
k-m</t>
    </r>
    <r>
      <rPr>
        <vertAlign val="superscript"/>
        <sz val="9"/>
        <rFont val="Arial"/>
        <family val="2"/>
      </rPr>
      <t>3</t>
    </r>
  </si>
  <si>
    <t xml:space="preserve"> Emakot</t>
  </si>
  <si>
    <t xml:space="preserve"> Muut siat</t>
  </si>
  <si>
    <t xml:space="preserve"> Lihotussiat</t>
  </si>
  <si>
    <t xml:space="preserve"> Porsaat</t>
  </si>
  <si>
    <t>Myyty 
eloon kpl</t>
  </si>
  <si>
    <t>Omistus-osuus %</t>
  </si>
  <si>
    <t>1=täysi pk</t>
  </si>
  <si>
    <t>4=vain sis.uusittu</t>
  </si>
  <si>
    <t>Merkitse taulukkoon tuotteiden käyttö yksityistaloudessa ja tuotteiden siirto tilan sisällä toiselle toimialalle esim. viljan siirto muuhun yritystoimintaan. Jos samaa tuotetta on siirretty useammalle toimialalle, merkitse tiedot eri riveille. Merkitse kaikki tuotteet, jotka käytetään yrityksen sisällä.</t>
  </si>
  <si>
    <r>
      <t>Eläinten kuivikelanta, m</t>
    </r>
    <r>
      <rPr>
        <vertAlign val="superscript"/>
        <sz val="10"/>
        <rFont val="Arial"/>
        <family val="2"/>
      </rPr>
      <t>3</t>
    </r>
  </si>
  <si>
    <r>
      <t>Eläinten lietelanta, m</t>
    </r>
    <r>
      <rPr>
        <vertAlign val="superscript"/>
        <sz val="10"/>
        <rFont val="Arial"/>
        <family val="2"/>
      </rPr>
      <t>3</t>
    </r>
  </si>
  <si>
    <t>Muut tuotteet:</t>
  </si>
  <si>
    <t>Polttopuu hake</t>
  </si>
  <si>
    <t>Maatalouteen</t>
  </si>
  <si>
    <t>A.  Poltto-, tarve- ja korjauspuut yhteensä</t>
  </si>
  <si>
    <t xml:space="preserve">Maatilaan suoranaisesti liittyvä ansiotoiminta, jossa käytetään tilan tuotantovälineitä, esim. peltoa, rakennuksia tai koneita yms. tai jossa jatkojalostetaan tilan tuotteita. </t>
  </si>
  <si>
    <t>Tähän toimintaan kuuluvat sekä varsinainen muu yritystoiminta (eritelty kirjanpidossa) että maatalouteen sisältyvä pienimuotoisempi sivuansiotoiminta.</t>
  </si>
  <si>
    <t>Näiden toimintojen tulot ja menot eritellään omille tileilleen erikseen varsinaisesta maataloudesta ja käsitellään muuna yritystoimintana.</t>
  </si>
  <si>
    <r>
      <t xml:space="preserve">Tilalla harjoitetun muun yritystoiminnan toimialat, </t>
    </r>
    <r>
      <rPr>
        <sz val="11"/>
        <color theme="1"/>
        <rFont val="Arial"/>
        <family val="2"/>
      </rPr>
      <t>merkitse (X)</t>
    </r>
  </si>
  <si>
    <t xml:space="preserve"> 1. Kone-, rakennus yms. urakointi</t>
  </si>
  <si>
    <t xml:space="preserve"> 6. Maidon jatkojalostus</t>
  </si>
  <si>
    <t xml:space="preserve"> 2. Maatilamatkailu ja oheispalvelut</t>
  </si>
  <si>
    <t xml:space="preserve"> 7. Vuohenmaidon jatkojalostus</t>
  </si>
  <si>
    <t xml:space="preserve"> 3. Puutavaran jatkojalostus</t>
  </si>
  <si>
    <t xml:space="preserve"> 8. Lihan jatkojalostus</t>
  </si>
  <si>
    <t xml:space="preserve"> 4. Uusiutuvan energian tuotanto</t>
  </si>
  <si>
    <t xml:space="preserve"> 9. Kasvituotteiden jatkojalostus</t>
  </si>
  <si>
    <t xml:space="preserve"> 5. Hevostalous</t>
  </si>
  <si>
    <t xml:space="preserve"> 10. Muu toiminta, mikä?</t>
  </si>
  <si>
    <t>Ilmoita liikevaihto ja menot euroina tai osuutena (%) maatalouden ja muun yritystoiminnan yhteenlasketusta liikevaihdosta ja kokonaismenoista</t>
  </si>
  <si>
    <t>Jos menot on eritelty kirjanpidossa toimialoittain, tietoja ei tarvitse ilmoittaa erikseen tässä lomakkeessa</t>
  </si>
  <si>
    <t>Liikevaihto ja kustannukset</t>
  </si>
  <si>
    <t>Liikevaihto ja menot yhteensä       € tai 100%</t>
  </si>
  <si>
    <t xml:space="preserve">Muun yritystoiminnan toimiala (nimi tai numero) </t>
  </si>
  <si>
    <t>Muuttuvat menot</t>
  </si>
  <si>
    <t xml:space="preserve"> Aine- ja tarvikeostot</t>
  </si>
  <si>
    <t xml:space="preserve"> Poltto- ja voiteluaineet</t>
  </si>
  <si>
    <t xml:space="preserve"> Sähkö</t>
  </si>
  <si>
    <t xml:space="preserve"> Ostopalvelut</t>
  </si>
  <si>
    <t xml:space="preserve"> Palkat ja henkilöstökulut</t>
  </si>
  <si>
    <t xml:space="preserve"> Muut muuttuvat menot</t>
  </si>
  <si>
    <t>Kiinteät menot</t>
  </si>
  <si>
    <t xml:space="preserve"> Koneiden korjaus- ja kunnossapito</t>
  </si>
  <si>
    <t xml:space="preserve"> Rakennusten kunnossapito</t>
  </si>
  <si>
    <t xml:space="preserve"> Vakuutukset</t>
  </si>
  <si>
    <t xml:space="preserve"> Yrittäjävakuutukset (Myel, Yel)</t>
  </si>
  <si>
    <t xml:space="preserve"> Markkinointi</t>
  </si>
  <si>
    <t xml:space="preserve"> Kiinteistövero</t>
  </si>
  <si>
    <t xml:space="preserve"> Julkiset maksut</t>
  </si>
  <si>
    <t xml:space="preserve"> Muut menot</t>
  </si>
  <si>
    <t>Liikevaihto (ilman tukia) *)</t>
  </si>
  <si>
    <t>*) Liikevaihtoa voidaan käyttää menojen jakamisessa, jos muuta perustetta ei esitetä</t>
  </si>
  <si>
    <t>Laidunpäivien määrä</t>
  </si>
  <si>
    <t>Laidunnus</t>
  </si>
  <si>
    <t>eläimiä, kpl</t>
  </si>
  <si>
    <t>laidunpäiviä</t>
  </si>
  <si>
    <t>Kuivikepohja/ täytepohja</t>
  </si>
  <si>
    <t>Kuivikepohjan määritelmä: lannan tyhjennysväli yli 1 kk, virtsa sidotaan kuivikkeisiin.</t>
  </si>
  <si>
    <t>Merkitse kahteen viimeiseen sarakkeeseen rasti sen mukaan, pääsevätkö eläimet ulos jaloittelemaan laidunkauden ulkopuolella, ja pidetäänkö eläimet eristämättömissä kylmissä tiloissa.</t>
  </si>
  <si>
    <t>Joista ympäri-vuorokautisia</t>
  </si>
  <si>
    <t>Eläinryhmän lantajärjestelmä</t>
  </si>
  <si>
    <t>Lietelantala</t>
  </si>
  <si>
    <t>Kuivalantala (virtsa eroteltu)</t>
  </si>
  <si>
    <t>Lietelantajärjestelmässä merkitse rasti Katto-ruutuun, jos kyseisen eläinryhmän lietesäiliöllä on katto, ja Kate-ruutuun, jos lietteen pintaan muodostuu lantakuori tai käytössä on kelluvaa katetta.</t>
  </si>
  <si>
    <t>Katto [X]</t>
  </si>
  <si>
    <t>Kate [X]</t>
  </si>
  <si>
    <t>Jaloittelutarha [X]</t>
  </si>
  <si>
    <t>Kylmäpihatto [X]</t>
  </si>
  <si>
    <t xml:space="preserve"> Raaka-aineiden ostot</t>
  </si>
  <si>
    <t>Nautakarja:</t>
  </si>
  <si>
    <t>Emolehmät</t>
  </si>
  <si>
    <t>Lypsylehmät</t>
  </si>
  <si>
    <t>Sonnit yli 2 v.</t>
  </si>
  <si>
    <t>Sonnit 1-2 v.</t>
  </si>
  <si>
    <t>Hiehot yli 2 v. teuraaksi</t>
  </si>
  <si>
    <t>Hiehot 1-2 v.</t>
  </si>
  <si>
    <t>Vasikat alle 1 v.</t>
  </si>
  <si>
    <t>Siat:</t>
  </si>
  <si>
    <t>Karjut</t>
  </si>
  <si>
    <t>Emakot</t>
  </si>
  <si>
    <t>Muut siat</t>
  </si>
  <si>
    <t>Lihotussiat</t>
  </si>
  <si>
    <t>Porsaat</t>
  </si>
  <si>
    <t>Siipikarja:</t>
  </si>
  <si>
    <t>Munivat kanat</t>
  </si>
  <si>
    <t>Kananpoikaset</t>
  </si>
  <si>
    <t>Broilerit</t>
  </si>
  <si>
    <t>Kalkkunat</t>
  </si>
  <si>
    <t xml:space="preserve">Muu siipikarja </t>
  </si>
  <si>
    <t>Vuohet ja lampaat:</t>
  </si>
  <si>
    <t>Kutut</t>
  </si>
  <si>
    <t>Muut vuohet</t>
  </si>
  <si>
    <t>Uuhet</t>
  </si>
  <si>
    <t>Muut lampaat</t>
  </si>
  <si>
    <t>Hevoset:</t>
  </si>
  <si>
    <t>Suomenhevoset</t>
  </si>
  <si>
    <t>Lämminverihevoset</t>
  </si>
  <si>
    <t>Varsat alle 1 v.</t>
  </si>
  <si>
    <t xml:space="preserve"> Muu liha, mikä</t>
  </si>
  <si>
    <t>Merkitse Laidunnus-otsikon alle eläinryhmän laidunpäivien määrä ja ympärivuorokautisten laidunpäivien määrä.</t>
  </si>
  <si>
    <t>Hiehot yli 2 v. uudist.</t>
  </si>
  <si>
    <t>Merkitse Eläinryhmän lantajärjestelmä -otsikon alle lantajärjestelmän piirissä olevien eläinten määrä (keskim.)</t>
  </si>
  <si>
    <t>Lannoitelaji</t>
  </si>
  <si>
    <t>N</t>
  </si>
  <si>
    <t>K</t>
  </si>
  <si>
    <t>YHTEENSÄ</t>
  </si>
  <si>
    <t>-</t>
  </si>
  <si>
    <t>Käyttömäärä, yhteensä kg/tila</t>
  </si>
  <si>
    <t>N kg</t>
  </si>
  <si>
    <t>P kg</t>
  </si>
  <si>
    <t>K kg</t>
  </si>
  <si>
    <t>Ravinnemäärä yht. kg</t>
  </si>
  <si>
    <t xml:space="preserve">-  </t>
  </si>
  <si>
    <t>Ravinnepitoisuus,%</t>
  </si>
  <si>
    <t>Ei karjanlantaa eikä muitakaan orgaanisia lannoitteita</t>
  </si>
  <si>
    <t>Lannoitteiden käyttö</t>
  </si>
  <si>
    <t>Tilalla käytettyjen epäorgaanisten lannoitteiden (väkilannoitteet) lannoitelajit (nimike), niiden pääravinteiden ravinnepitoisuudet ja käytetyt lannoitemäärät</t>
  </si>
  <si>
    <t>Ilmoita lannoitteiden käyttömäärä lannoitelajeittain yhteensä tilaa kohti</t>
  </si>
  <si>
    <t>Hae tiedot esim. viljelysuunnitelman raportista: Yhteenveto käytetyistä lannoitteista</t>
  </si>
  <si>
    <t>Luken tilanumero</t>
  </si>
  <si>
    <t>Viljelijä</t>
  </si>
  <si>
    <t>Puoliso</t>
  </si>
  <si>
    <r>
      <rPr>
        <b/>
        <sz val="10"/>
        <rFont val="Arial"/>
        <family val="2"/>
      </rPr>
      <t>Maatalous:</t>
    </r>
    <r>
      <rPr>
        <sz val="10"/>
        <rFont val="Arial"/>
        <family val="2"/>
      </rPr>
      <t xml:space="preserve"> Kv = kasvinviljelytyöt, Ke = kotieläintyöt, Mmu = maatalouden muut työt</t>
    </r>
  </si>
  <si>
    <r>
      <rPr>
        <b/>
        <sz val="10"/>
        <rFont val="Arial"/>
        <family val="2"/>
      </rPr>
      <t>Puutarhatalous:</t>
    </r>
    <r>
      <rPr>
        <sz val="10"/>
        <rFont val="Arial"/>
        <family val="2"/>
      </rPr>
      <t xml:space="preserve"> Pt = tuotanto, Pm = markkinointi, Pmu = puutarhatalouden muut työt</t>
    </r>
  </si>
  <si>
    <r>
      <rPr>
        <b/>
        <sz val="10"/>
        <rFont val="Arial"/>
        <family val="2"/>
      </rPr>
      <t xml:space="preserve">Metsätalous: </t>
    </r>
    <r>
      <rPr>
        <sz val="10"/>
        <rFont val="Arial"/>
        <family val="2"/>
      </rPr>
      <t>Mh = metsänhoito, Ph = puutavaran hankintakauppa, Mem = metsätalouden muut työt</t>
    </r>
  </si>
  <si>
    <r>
      <rPr>
        <b/>
        <sz val="10"/>
        <rFont val="Arial"/>
        <family val="2"/>
      </rPr>
      <t xml:space="preserve">Mehiläistalous: </t>
    </r>
    <r>
      <rPr>
        <sz val="10"/>
        <rFont val="Arial"/>
        <family val="2"/>
      </rPr>
      <t>Htp = Hoitotyöt pesillä, Hlk = Hunajan linkous ja käsittely, Hp = hunajan pakkaus,</t>
    </r>
  </si>
  <si>
    <r>
      <rPr>
        <b/>
        <sz val="10"/>
        <rFont val="Arial"/>
        <family val="2"/>
      </rPr>
      <t>Muu yritystoiminta:</t>
    </r>
    <r>
      <rPr>
        <sz val="10"/>
        <rFont val="Arial"/>
        <family val="2"/>
      </rPr>
      <t xml:space="preserve"> Yt=tuotanto, Ym=markkinointi, Yku=koneurakointi, Ymu=muun yritystoim. muut työt </t>
    </r>
  </si>
  <si>
    <t>Mm = myynti ja markkinointi, Mmt = Muut mehiläistalouden työt</t>
  </si>
  <si>
    <t>Htp = Mehiläishoitotyöt pesillä</t>
  </si>
  <si>
    <t>Hlk = Hunajan linkous ja käsittely</t>
  </si>
  <si>
    <t>Hp = Hunajan pakkaus</t>
  </si>
  <si>
    <t>Mm = myynti ja markkinointi</t>
  </si>
  <si>
    <t>Mmt = Muut mehiläistalouden työt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</si>
</sst>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41">
    <font>
      <sz val="10"/>
      <name val="Arial"/>
    </font>
    <font>
      <sz val="11"/>
      <color theme="1"/>
      <name val="Arial"/>
      <family val="2"/>
    </font>
    <font>
      <sz val="11"/>
      <color theme="1"/>
      <name val="Arial"/>
      <family val="2"/>
    </font>
    <font>
      <sz val="11"/>
      <color theme="1"/>
      <name val="Arial"/>
      <family val="2"/>
    </font>
    <font>
      <sz val="10"/>
      <name val="Arial"/>
      <family val="2"/>
    </font>
    <font>
      <sz val="9"/>
      <name val="Arial"/>
      <family val="2"/>
    </font>
    <font>
      <sz val="8"/>
      <name val="Arial"/>
      <family val="2"/>
    </font>
    <font>
      <b/>
      <sz val="11"/>
      <name val="Arial"/>
      <family val="2"/>
    </font>
    <font>
      <b/>
      <sz val="12"/>
      <name val="Arial"/>
      <family val="2"/>
    </font>
    <font>
      <b/>
      <sz val="10"/>
      <name val="Arial"/>
      <family val="2"/>
    </font>
    <font>
      <sz val="10"/>
      <name val="Arial"/>
      <family val="2"/>
    </font>
    <font>
      <sz val="10"/>
      <name val="Euro Sans"/>
      <family val="5"/>
    </font>
    <font>
      <b/>
      <sz val="13"/>
      <name val="Arial"/>
      <family val="2"/>
    </font>
    <font>
      <b/>
      <sz val="10"/>
      <name val="Arial"/>
      <family val="2"/>
    </font>
    <font>
      <sz val="10"/>
      <name val="Arial"/>
      <family val="2"/>
    </font>
    <font>
      <vertAlign val="superscript"/>
      <sz val="10"/>
      <name val="Arial"/>
      <family val="2"/>
    </font>
    <font>
      <sz val="10"/>
      <name val="Arial"/>
      <family val="2"/>
    </font>
    <font>
      <sz val="9.5"/>
      <name val="Arial"/>
      <family val="2"/>
    </font>
    <font>
      <sz val="9.5"/>
      <name val="Arial"/>
      <family val="2"/>
    </font>
    <font>
      <b/>
      <sz val="9"/>
      <name val="Arial"/>
      <family val="2"/>
    </font>
    <font>
      <sz val="9"/>
      <name val="Arial"/>
      <family val="2"/>
    </font>
    <font>
      <sz val="11"/>
      <name val="Arial"/>
      <family val="2"/>
    </font>
    <font>
      <b/>
      <vertAlign val="superscript"/>
      <sz val="11"/>
      <name val="Arial"/>
      <family val="2"/>
    </font>
    <font>
      <sz val="8"/>
      <name val="Arial"/>
      <family val="2"/>
    </font>
    <font>
      <sz val="12"/>
      <name val="Arial"/>
      <family val="2"/>
    </font>
    <font>
      <sz val="14"/>
      <name val="Arial"/>
      <family val="2"/>
    </font>
    <font>
      <b/>
      <vertAlign val="superscript"/>
      <sz val="10"/>
      <name val="Arial"/>
      <family val="2"/>
    </font>
    <font>
      <b/>
      <sz val="20"/>
      <color indexed="10"/>
      <name val="Arial"/>
      <family val="2"/>
    </font>
    <font>
      <sz val="14"/>
      <color indexed="10"/>
      <name val="Arial"/>
      <family val="2"/>
    </font>
    <font>
      <b/>
      <sz val="12"/>
      <color indexed="10"/>
      <name val="Arial"/>
      <family val="2"/>
    </font>
    <font>
      <sz val="12"/>
      <name val="Arial"/>
      <family val="2"/>
    </font>
    <font>
      <b/>
      <sz val="18"/>
      <name val="Arial"/>
      <family val="2"/>
    </font>
    <font>
      <b/>
      <u/>
      <sz val="10"/>
      <name val="Arial"/>
      <family val="2"/>
    </font>
    <font>
      <vertAlign val="superscript"/>
      <sz val="9"/>
      <name val="Arial"/>
      <family val="2"/>
    </font>
    <font>
      <b/>
      <sz val="11"/>
      <color theme="1"/>
      <name val="Arial"/>
      <family val="2"/>
    </font>
    <font>
      <b/>
      <sz val="14"/>
      <color theme="1"/>
      <name val="Arial"/>
      <family val="2"/>
    </font>
    <font>
      <sz val="14"/>
      <color theme="1"/>
      <name val="Calibri"/>
      <family val="2"/>
      <scheme val="minor"/>
    </font>
    <font>
      <sz val="12"/>
      <color theme="1"/>
      <name val="Arial"/>
      <family val="2"/>
    </font>
    <font>
      <sz val="10"/>
      <color theme="1"/>
      <name val="Arial"/>
      <family val="2"/>
    </font>
    <font>
      <b/>
      <u/>
      <sz val="10"/>
      <color theme="1"/>
      <name val="Arial"/>
      <family val="2"/>
    </font>
    <font>
      <b/>
      <sz val="14"/>
      <name val="Arial"/>
      <family val="2"/>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bgColor indexed="64"/>
      </patternFill>
    </fill>
  </fills>
  <borders count="166">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hair">
        <color indexed="18"/>
      </left>
      <right/>
      <top/>
      <bottom style="hair">
        <color indexed="18"/>
      </bottom>
      <diagonal/>
    </border>
    <border>
      <left style="hair">
        <color indexed="18"/>
      </left>
      <right style="hair">
        <color indexed="18"/>
      </right>
      <top/>
      <bottom/>
      <diagonal/>
    </border>
    <border>
      <left style="hair">
        <color indexed="18"/>
      </left>
      <right/>
      <top style="hair">
        <color indexed="18"/>
      </top>
      <bottom style="hair">
        <color indexed="18"/>
      </bottom>
      <diagonal/>
    </border>
    <border>
      <left style="hair">
        <color indexed="18"/>
      </left>
      <right style="hair">
        <color indexed="18"/>
      </right>
      <top style="hair">
        <color indexed="18"/>
      </top>
      <bottom style="hair">
        <color indexed="18"/>
      </bottom>
      <diagonal/>
    </border>
    <border>
      <left/>
      <right/>
      <top style="hair">
        <color indexed="18"/>
      </top>
      <bottom style="hair">
        <color indexed="18"/>
      </bottom>
      <diagonal/>
    </border>
    <border>
      <left style="hair">
        <color indexed="18"/>
      </left>
      <right/>
      <top style="hair">
        <color indexed="18"/>
      </top>
      <bottom/>
      <diagonal/>
    </border>
    <border>
      <left style="hair">
        <color indexed="18"/>
      </left>
      <right style="hair">
        <color indexed="18"/>
      </right>
      <top style="hair">
        <color indexed="18"/>
      </top>
      <bottom/>
      <diagonal/>
    </border>
    <border>
      <left/>
      <right/>
      <top style="thin">
        <color indexed="64"/>
      </top>
      <bottom style="hair">
        <color indexed="18"/>
      </bottom>
      <diagonal/>
    </border>
    <border>
      <left style="hair">
        <color indexed="18"/>
      </left>
      <right/>
      <top style="thin">
        <color indexed="64"/>
      </top>
      <bottom style="hair">
        <color indexed="18"/>
      </bottom>
      <diagonal/>
    </border>
    <border>
      <left style="hair">
        <color indexed="18"/>
      </left>
      <right style="hair">
        <color indexed="18"/>
      </right>
      <top style="thin">
        <color indexed="64"/>
      </top>
      <bottom style="hair">
        <color indexed="18"/>
      </bottom>
      <diagonal/>
    </border>
    <border>
      <left/>
      <right/>
      <top/>
      <bottom style="hair">
        <color indexed="18"/>
      </bottom>
      <diagonal/>
    </border>
    <border>
      <left/>
      <right/>
      <top style="hair">
        <color indexed="18"/>
      </top>
      <bottom style="thin">
        <color indexed="64"/>
      </bottom>
      <diagonal/>
    </border>
    <border>
      <left style="hair">
        <color indexed="18"/>
      </left>
      <right/>
      <top style="hair">
        <color indexed="18"/>
      </top>
      <bottom style="thin">
        <color indexed="64"/>
      </bottom>
      <diagonal/>
    </border>
    <border>
      <left style="hair">
        <color indexed="18"/>
      </left>
      <right style="hair">
        <color indexed="18"/>
      </right>
      <top style="hair">
        <color indexed="18"/>
      </top>
      <bottom style="thin">
        <color indexed="64"/>
      </bottom>
      <diagonal/>
    </border>
    <border>
      <left style="hair">
        <color indexed="18"/>
      </left>
      <right style="hair">
        <color indexed="18"/>
      </right>
      <top/>
      <bottom style="hair">
        <color indexed="18"/>
      </bottom>
      <diagonal/>
    </border>
    <border>
      <left/>
      <right style="thin">
        <color indexed="64"/>
      </right>
      <top/>
      <bottom/>
      <diagonal/>
    </border>
    <border>
      <left style="hair">
        <color indexed="18"/>
      </left>
      <right style="thin">
        <color indexed="64"/>
      </right>
      <top style="hair">
        <color indexed="18"/>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18"/>
      </left>
      <right style="hair">
        <color indexed="18"/>
      </right>
      <top style="thin">
        <color indexed="64"/>
      </top>
      <bottom style="hair">
        <color indexed="64"/>
      </bottom>
      <diagonal/>
    </border>
    <border>
      <left style="hair">
        <color indexed="18"/>
      </left>
      <right style="hair">
        <color indexed="18"/>
      </right>
      <top style="hair">
        <color indexed="64"/>
      </top>
      <bottom style="hair">
        <color indexed="64"/>
      </bottom>
      <diagonal/>
    </border>
    <border>
      <left style="hair">
        <color indexed="18"/>
      </left>
      <right style="hair">
        <color indexed="18"/>
      </right>
      <top style="hair">
        <color indexed="64"/>
      </top>
      <bottom style="thin">
        <color indexed="64"/>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top style="thin">
        <color indexed="64"/>
      </top>
      <bottom style="thin">
        <color indexed="64"/>
      </bottom>
      <diagonal/>
    </border>
    <border>
      <left/>
      <right style="thin">
        <color indexed="64"/>
      </right>
      <top style="hair">
        <color indexed="64"/>
      </top>
      <bottom/>
      <diagonal/>
    </border>
    <border>
      <left/>
      <right style="hair">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18"/>
      </bottom>
      <diagonal/>
    </border>
    <border>
      <left/>
      <right style="thin">
        <color indexed="64"/>
      </right>
      <top style="hair">
        <color indexed="18"/>
      </top>
      <bottom style="hair">
        <color indexed="18"/>
      </bottom>
      <diagonal/>
    </border>
    <border>
      <left/>
      <right style="thin">
        <color indexed="64"/>
      </right>
      <top style="hair">
        <color indexed="18"/>
      </top>
      <bottom style="thin">
        <color indexed="64"/>
      </bottom>
      <diagonal/>
    </border>
    <border>
      <left/>
      <right/>
      <top style="hair">
        <color indexed="18"/>
      </top>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18"/>
      </right>
      <top/>
      <bottom style="hair">
        <color indexed="18"/>
      </bottom>
      <diagonal/>
    </border>
    <border>
      <left style="thin">
        <color indexed="64"/>
      </left>
      <right style="hair">
        <color indexed="18"/>
      </right>
      <top style="hair">
        <color indexed="18"/>
      </top>
      <bottom style="hair">
        <color indexed="18"/>
      </bottom>
      <diagonal/>
    </border>
    <border>
      <left style="thin">
        <color indexed="64"/>
      </left>
      <right style="hair">
        <color indexed="18"/>
      </right>
      <top style="hair">
        <color indexed="18"/>
      </top>
      <bottom/>
      <diagonal/>
    </border>
    <border>
      <left style="thin">
        <color indexed="64"/>
      </left>
      <right style="hair">
        <color indexed="18"/>
      </right>
      <top style="thin">
        <color indexed="64"/>
      </top>
      <bottom style="hair">
        <color indexed="18"/>
      </bottom>
      <diagonal/>
    </border>
    <border>
      <left style="thin">
        <color indexed="64"/>
      </left>
      <right style="hair">
        <color indexed="18"/>
      </right>
      <top style="hair">
        <color indexed="18"/>
      </top>
      <bottom style="thin">
        <color indexed="64"/>
      </bottom>
      <diagonal/>
    </border>
    <border>
      <left style="thin">
        <color indexed="64"/>
      </left>
      <right style="hair">
        <color indexed="18"/>
      </right>
      <top/>
      <bottom/>
      <diagonal/>
    </border>
    <border>
      <left style="thin">
        <color indexed="64"/>
      </left>
      <right style="hair">
        <color indexed="18"/>
      </right>
      <top style="thin">
        <color indexed="64"/>
      </top>
      <bottom style="hair">
        <color indexed="64"/>
      </bottom>
      <diagonal/>
    </border>
    <border>
      <left style="thin">
        <color indexed="64"/>
      </left>
      <right style="hair">
        <color indexed="18"/>
      </right>
      <top style="hair">
        <color indexed="64"/>
      </top>
      <bottom style="hair">
        <color indexed="64"/>
      </bottom>
      <diagonal/>
    </border>
    <border>
      <left style="thin">
        <color indexed="64"/>
      </left>
      <right style="hair">
        <color indexed="18"/>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hair">
        <color indexed="18"/>
      </bottom>
      <diagonal/>
    </border>
    <border>
      <left style="hair">
        <color indexed="64"/>
      </left>
      <right style="thin">
        <color indexed="64"/>
      </right>
      <top style="hair">
        <color indexed="18"/>
      </top>
      <bottom style="thin">
        <color indexed="64"/>
      </bottom>
      <diagonal/>
    </border>
    <border>
      <left style="hair">
        <color indexed="18"/>
      </left>
      <right style="thin">
        <color indexed="64"/>
      </right>
      <top/>
      <bottom style="hair">
        <color indexed="18"/>
      </bottom>
      <diagonal/>
    </border>
    <border>
      <left style="hair">
        <color indexed="18"/>
      </left>
      <right style="thin">
        <color indexed="64"/>
      </right>
      <top style="hair">
        <color indexed="18"/>
      </top>
      <bottom style="hair">
        <color indexed="18"/>
      </bottom>
      <diagonal/>
    </border>
    <border>
      <left style="hair">
        <color indexed="18"/>
      </left>
      <right style="thin">
        <color indexed="64"/>
      </right>
      <top style="hair">
        <color indexed="18"/>
      </top>
      <bottom/>
      <diagonal/>
    </border>
    <border>
      <left style="hair">
        <color indexed="18"/>
      </left>
      <right style="thin">
        <color indexed="64"/>
      </right>
      <top style="thin">
        <color indexed="64"/>
      </top>
      <bottom style="hair">
        <color indexed="64"/>
      </bottom>
      <diagonal/>
    </border>
    <border>
      <left style="hair">
        <color indexed="18"/>
      </left>
      <right style="thin">
        <color indexed="64"/>
      </right>
      <top style="hair">
        <color indexed="64"/>
      </top>
      <bottom style="hair">
        <color indexed="64"/>
      </bottom>
      <diagonal/>
    </border>
    <border>
      <left style="hair">
        <color indexed="18"/>
      </left>
      <right style="thin">
        <color indexed="64"/>
      </right>
      <top style="hair">
        <color indexed="64"/>
      </top>
      <bottom style="thin">
        <color indexed="64"/>
      </bottom>
      <diagonal/>
    </border>
    <border>
      <left style="hair">
        <color indexed="18"/>
      </left>
      <right style="thin">
        <color indexed="64"/>
      </right>
      <top style="thin">
        <color indexed="64"/>
      </top>
      <bottom style="hair">
        <color indexed="18"/>
      </bottom>
      <diagonal/>
    </border>
    <border>
      <left style="hair">
        <color indexed="18"/>
      </left>
      <right style="thin">
        <color indexed="64"/>
      </right>
      <top/>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top style="hair">
        <color indexed="64"/>
      </top>
      <bottom/>
      <diagonal/>
    </border>
    <border>
      <left/>
      <right style="hair">
        <color indexed="64"/>
      </right>
      <top style="hair">
        <color indexed="64"/>
      </top>
      <bottom/>
      <diagonal/>
    </border>
    <border>
      <left style="hair">
        <color indexed="18"/>
      </left>
      <right style="thin">
        <color indexed="18"/>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18"/>
      </top>
      <bottom style="thin">
        <color indexed="64"/>
      </bottom>
      <diagonal/>
    </border>
    <border>
      <left/>
      <right style="thin">
        <color indexed="64"/>
      </right>
      <top style="hair">
        <color indexed="64"/>
      </top>
      <bottom style="thin">
        <color indexed="64"/>
      </bottom>
      <diagonal/>
    </border>
    <border>
      <left style="thin">
        <color indexed="64"/>
      </left>
      <right/>
      <top style="hair">
        <color indexed="18"/>
      </top>
      <bottom style="thin">
        <color indexed="64"/>
      </bottom>
      <diagonal/>
    </border>
    <border>
      <left/>
      <right style="hair">
        <color indexed="64"/>
      </right>
      <top style="hair">
        <color indexed="18"/>
      </top>
      <bottom style="thin">
        <color indexed="64"/>
      </bottom>
      <diagonal/>
    </border>
    <border>
      <left style="thin">
        <color indexed="64"/>
      </left>
      <right/>
      <top style="thin">
        <color indexed="64"/>
      </top>
      <bottom style="hair">
        <color indexed="18"/>
      </bottom>
      <diagonal/>
    </border>
    <border>
      <left/>
      <right style="hair">
        <color indexed="64"/>
      </right>
      <top style="thin">
        <color indexed="64"/>
      </top>
      <bottom style="hair">
        <color indexed="18"/>
      </bottom>
      <diagonal/>
    </border>
    <border>
      <left/>
      <right style="hair">
        <color indexed="64"/>
      </right>
      <top/>
      <bottom style="thin">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diagonal/>
    </border>
    <border>
      <left style="hair">
        <color indexed="64"/>
      </left>
      <right/>
      <top/>
      <bottom/>
      <diagonal/>
    </border>
    <border>
      <left/>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thin">
        <color indexed="64"/>
      </top>
      <bottom style="hair">
        <color auto="1"/>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style="hair">
        <color indexed="64"/>
      </left>
      <right style="thin">
        <color auto="1"/>
      </right>
      <top style="hair">
        <color indexed="64"/>
      </top>
      <bottom/>
      <diagonal/>
    </border>
    <border>
      <left style="hair">
        <color auto="1"/>
      </left>
      <right style="hair">
        <color auto="1"/>
      </right>
      <top style="hair">
        <color indexed="64"/>
      </top>
      <bottom/>
      <diagonal/>
    </border>
    <border>
      <left style="hair">
        <color auto="1"/>
      </left>
      <right style="thin">
        <color indexed="64"/>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thin">
        <color auto="1"/>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s>
  <cellStyleXfs count="1">
    <xf numFmtId="0" fontId="0" fillId="0" borderId="0"/>
  </cellStyleXfs>
  <cellXfs count="989">
    <xf numFmtId="0" fontId="0" fillId="0" borderId="0" xfId="0"/>
    <xf numFmtId="0" fontId="5" fillId="0" borderId="0" xfId="0" applyFont="1"/>
    <xf numFmtId="0" fontId="5" fillId="0" borderId="0" xfId="0" applyFont="1" applyAlignment="1">
      <alignment vertical="center"/>
    </xf>
    <xf numFmtId="0" fontId="7" fillId="0" borderId="0" xfId="0" applyFont="1"/>
    <xf numFmtId="0" fontId="8" fillId="0" borderId="0" xfId="0" applyFont="1"/>
    <xf numFmtId="0" fontId="9" fillId="0" borderId="0" xfId="0" applyFont="1"/>
    <xf numFmtId="0" fontId="11" fillId="0" borderId="0" xfId="0" applyFont="1" applyAlignment="1">
      <alignment horizontal="right"/>
    </xf>
    <xf numFmtId="0" fontId="8" fillId="0" borderId="0" xfId="0" applyFont="1" applyAlignment="1">
      <alignment vertical="top"/>
    </xf>
    <xf numFmtId="0" fontId="7" fillId="0" borderId="0" xfId="0" applyFont="1" applyAlignment="1">
      <alignment vertical="top"/>
    </xf>
    <xf numFmtId="0" fontId="14" fillId="0" borderId="1" xfId="0" applyFont="1" applyBorder="1"/>
    <xf numFmtId="0" fontId="14" fillId="0" borderId="0" xfId="0" applyFont="1"/>
    <xf numFmtId="0" fontId="14" fillId="0" borderId="2" xfId="0" applyFont="1" applyBorder="1"/>
    <xf numFmtId="0" fontId="9" fillId="0" borderId="0" xfId="0" applyFont="1" applyAlignment="1">
      <alignment vertical="top"/>
    </xf>
    <xf numFmtId="0" fontId="10" fillId="0" borderId="0" xfId="0" applyFont="1"/>
    <xf numFmtId="0" fontId="0" fillId="0" borderId="0" xfId="0" applyAlignment="1">
      <alignment horizontal="center"/>
    </xf>
    <xf numFmtId="0" fontId="0" fillId="0" borderId="3" xfId="0" applyBorder="1" applyProtection="1">
      <protection locked="0"/>
    </xf>
    <xf numFmtId="0" fontId="19" fillId="0" borderId="0" xfId="0" applyFont="1"/>
    <xf numFmtId="0" fontId="20" fillId="0" borderId="0" xfId="0" applyFont="1"/>
    <xf numFmtId="0" fontId="0" fillId="0" borderId="5" xfId="0" applyBorder="1"/>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xf numFmtId="0" fontId="0" fillId="0" borderId="0" xfId="0" applyAlignment="1">
      <alignment vertical="center"/>
    </xf>
    <xf numFmtId="0" fontId="10" fillId="0" borderId="9" xfId="0" applyFont="1" applyBorder="1" applyAlignment="1">
      <alignment horizontal="left" vertical="center"/>
    </xf>
    <xf numFmtId="0" fontId="14" fillId="0" borderId="10" xfId="0" applyFont="1" applyBorder="1" applyAlignment="1">
      <alignment horizontal="left"/>
    </xf>
    <xf numFmtId="0" fontId="14" fillId="0" borderId="11" xfId="0" applyFont="1" applyBorder="1" applyAlignment="1">
      <alignment horizontal="left"/>
    </xf>
    <xf numFmtId="0" fontId="14" fillId="0" borderId="12" xfId="0" applyFont="1" applyBorder="1" applyAlignment="1">
      <alignment horizontal="left"/>
    </xf>
    <xf numFmtId="0" fontId="14" fillId="0" borderId="13" xfId="0" applyFont="1" applyBorder="1" applyAlignment="1">
      <alignment horizontal="left"/>
    </xf>
    <xf numFmtId="0" fontId="14" fillId="0" borderId="0" xfId="0" applyFont="1" applyAlignment="1">
      <alignment horizontal="left"/>
    </xf>
    <xf numFmtId="0" fontId="14" fillId="0" borderId="0" xfId="0" applyFont="1" applyAlignment="1">
      <alignment horizontal="center"/>
    </xf>
    <xf numFmtId="0" fontId="7" fillId="0" borderId="0" xfId="0" applyFont="1" applyAlignment="1">
      <alignment horizontal="left" vertical="center"/>
    </xf>
    <xf numFmtId="0" fontId="10" fillId="0" borderId="0" xfId="0" applyFont="1" applyAlignment="1">
      <alignment horizontal="left" vertical="center"/>
    </xf>
    <xf numFmtId="0" fontId="16" fillId="0" borderId="8" xfId="0" applyFont="1" applyBorder="1"/>
    <xf numFmtId="0" fontId="16" fillId="0" borderId="4" xfId="0" applyFont="1" applyBorder="1"/>
    <xf numFmtId="0" fontId="16" fillId="0" borderId="5" xfId="0" applyFont="1" applyBorder="1"/>
    <xf numFmtId="0" fontId="4" fillId="0" borderId="15" xfId="0" applyFont="1" applyBorder="1" applyAlignment="1">
      <alignment horizontal="left" vertical="top"/>
    </xf>
    <xf numFmtId="0" fontId="13" fillId="0" borderId="17" xfId="0" applyFont="1" applyBorder="1"/>
    <xf numFmtId="0" fontId="14" fillId="0" borderId="18" xfId="0" applyFont="1" applyBorder="1"/>
    <xf numFmtId="0" fontId="14" fillId="0" borderId="8" xfId="0" applyFont="1" applyBorder="1"/>
    <xf numFmtId="0" fontId="14" fillId="0" borderId="19" xfId="0" applyFont="1" applyBorder="1"/>
    <xf numFmtId="0" fontId="14" fillId="0" borderId="20" xfId="0" applyFont="1" applyBorder="1"/>
    <xf numFmtId="0" fontId="14" fillId="0" borderId="21" xfId="0" applyFont="1" applyBorder="1"/>
    <xf numFmtId="0" fontId="14" fillId="0" borderId="3" xfId="0" applyFont="1" applyBorder="1" applyAlignment="1">
      <alignment horizontal="center" vertical="center"/>
    </xf>
    <xf numFmtId="0" fontId="0" fillId="0" borderId="22" xfId="0" applyBorder="1"/>
    <xf numFmtId="0" fontId="0" fillId="0" borderId="2" xfId="0" applyBorder="1"/>
    <xf numFmtId="0" fontId="0" fillId="0" borderId="23" xfId="0" applyBorder="1"/>
    <xf numFmtId="0" fontId="0" fillId="0" borderId="0" xfId="0" applyAlignment="1">
      <alignment horizontal="left"/>
    </xf>
    <xf numFmtId="0" fontId="10" fillId="0" borderId="4" xfId="0" applyFont="1" applyBorder="1"/>
    <xf numFmtId="0" fontId="10" fillId="0" borderId="0" xfId="0" applyFont="1" applyAlignment="1">
      <alignment vertical="top" wrapText="1"/>
    </xf>
    <xf numFmtId="0" fontId="10" fillId="0" borderId="24" xfId="0" applyFont="1" applyBorder="1" applyAlignment="1">
      <alignment horizontal="center" vertical="center" wrapText="1"/>
    </xf>
    <xf numFmtId="0" fontId="25" fillId="0" borderId="0" xfId="0" applyFont="1"/>
    <xf numFmtId="0" fontId="10" fillId="0" borderId="25" xfId="0" applyFont="1" applyBorder="1" applyAlignment="1">
      <alignment horizontal="left" vertical="center" wrapText="1"/>
    </xf>
    <xf numFmtId="0" fontId="10" fillId="0" borderId="2" xfId="0" applyFont="1" applyBorder="1" applyAlignment="1">
      <alignment vertical="top" wrapText="1"/>
    </xf>
    <xf numFmtId="0" fontId="10" fillId="0" borderId="3" xfId="0" applyFont="1" applyBorder="1" applyAlignment="1">
      <alignment horizontal="center" vertical="center" wrapText="1"/>
    </xf>
    <xf numFmtId="0" fontId="10" fillId="0" borderId="26" xfId="0" applyFont="1" applyBorder="1" applyAlignment="1">
      <alignment horizontal="left" vertical="center" wrapText="1"/>
    </xf>
    <xf numFmtId="0" fontId="10" fillId="0" borderId="15" xfId="0" applyFont="1" applyBorder="1" applyAlignment="1">
      <alignment vertical="top" wrapText="1"/>
    </xf>
    <xf numFmtId="0" fontId="10" fillId="0" borderId="0" xfId="0" applyFont="1" applyAlignment="1">
      <alignment wrapText="1"/>
    </xf>
    <xf numFmtId="0" fontId="10" fillId="0" borderId="26" xfId="0" applyFont="1" applyBorder="1" applyAlignment="1">
      <alignment horizontal="center" vertical="center" wrapText="1"/>
    </xf>
    <xf numFmtId="0" fontId="10" fillId="0" borderId="2" xfId="0" applyFont="1" applyBorder="1"/>
    <xf numFmtId="0" fontId="0" fillId="0" borderId="27" xfId="0" applyBorder="1" applyAlignment="1" applyProtection="1">
      <alignment horizontal="center"/>
      <protection locked="0"/>
    </xf>
    <xf numFmtId="0" fontId="0" fillId="0" borderId="0" xfId="0" applyAlignment="1">
      <alignment horizontal="right"/>
    </xf>
    <xf numFmtId="0" fontId="0" fillId="0" borderId="19"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28" xfId="0" applyBorder="1" applyAlignment="1" applyProtection="1">
      <alignment horizontal="center"/>
      <protection locked="0"/>
    </xf>
    <xf numFmtId="1" fontId="7" fillId="3" borderId="0" xfId="0" applyNumberFormat="1" applyFont="1" applyFill="1" applyAlignment="1">
      <alignment horizontal="center"/>
    </xf>
    <xf numFmtId="0" fontId="0" fillId="3" borderId="0" xfId="0" applyFill="1"/>
    <xf numFmtId="1" fontId="0" fillId="3" borderId="0" xfId="0" applyNumberFormat="1" applyFill="1"/>
    <xf numFmtId="0" fontId="0" fillId="3" borderId="25" xfId="0" applyFill="1" applyBorder="1"/>
    <xf numFmtId="1" fontId="0" fillId="3" borderId="33" xfId="0" applyNumberFormat="1" applyFill="1" applyBorder="1"/>
    <xf numFmtId="0" fontId="0" fillId="3" borderId="34" xfId="0" applyFill="1" applyBorder="1"/>
    <xf numFmtId="164" fontId="0" fillId="3" borderId="35" xfId="0" applyNumberFormat="1" applyFill="1" applyBorder="1"/>
    <xf numFmtId="1" fontId="0" fillId="3" borderId="36" xfId="0" applyNumberFormat="1" applyFill="1" applyBorder="1"/>
    <xf numFmtId="164" fontId="0" fillId="3" borderId="37" xfId="0" applyNumberFormat="1" applyFill="1" applyBorder="1"/>
    <xf numFmtId="1" fontId="0" fillId="3" borderId="38" xfId="0" applyNumberFormat="1" applyFill="1" applyBorder="1"/>
    <xf numFmtId="0" fontId="0" fillId="3" borderId="22" xfId="0" applyFill="1" applyBorder="1"/>
    <xf numFmtId="0" fontId="0" fillId="3" borderId="39" xfId="0" applyFill="1" applyBorder="1"/>
    <xf numFmtId="164" fontId="0" fillId="3" borderId="40" xfId="0" applyNumberFormat="1" applyFill="1" applyBorder="1"/>
    <xf numFmtId="1" fontId="0" fillId="3" borderId="41" xfId="0" applyNumberFormat="1" applyFill="1" applyBorder="1"/>
    <xf numFmtId="0" fontId="0" fillId="3" borderId="42" xfId="0" applyFill="1" applyBorder="1"/>
    <xf numFmtId="164" fontId="0" fillId="3" borderId="43" xfId="0" applyNumberFormat="1" applyFill="1" applyBorder="1"/>
    <xf numFmtId="1" fontId="0" fillId="3" borderId="44" xfId="0" applyNumberFormat="1" applyFill="1" applyBorder="1"/>
    <xf numFmtId="0" fontId="0" fillId="3" borderId="45" xfId="0" applyFill="1" applyBorder="1"/>
    <xf numFmtId="0" fontId="0" fillId="3" borderId="23" xfId="0" applyFill="1" applyBorder="1"/>
    <xf numFmtId="0" fontId="0" fillId="3" borderId="46" xfId="0" applyFill="1" applyBorder="1"/>
    <xf numFmtId="164" fontId="0" fillId="3" borderId="47" xfId="0" applyNumberFormat="1" applyFill="1" applyBorder="1"/>
    <xf numFmtId="1" fontId="0" fillId="3" borderId="48" xfId="0" applyNumberFormat="1" applyFill="1" applyBorder="1"/>
    <xf numFmtId="1" fontId="0" fillId="3" borderId="49" xfId="0" applyNumberFormat="1" applyFill="1" applyBorder="1"/>
    <xf numFmtId="0" fontId="0" fillId="3" borderId="50" xfId="0" applyFill="1" applyBorder="1"/>
    <xf numFmtId="164" fontId="0" fillId="3" borderId="51" xfId="0" applyNumberFormat="1" applyFill="1" applyBorder="1"/>
    <xf numFmtId="0" fontId="9" fillId="3" borderId="26" xfId="0" applyFont="1" applyFill="1" applyBorder="1"/>
    <xf numFmtId="0" fontId="0" fillId="3" borderId="52" xfId="0" applyFill="1" applyBorder="1"/>
    <xf numFmtId="2" fontId="9" fillId="3" borderId="53" xfId="0" applyNumberFormat="1" applyFont="1" applyFill="1" applyBorder="1"/>
    <xf numFmtId="164" fontId="9" fillId="3" borderId="54" xfId="0" applyNumberFormat="1" applyFont="1" applyFill="1" applyBorder="1"/>
    <xf numFmtId="1" fontId="0" fillId="3" borderId="2" xfId="0" applyNumberFormat="1" applyFill="1" applyBorder="1"/>
    <xf numFmtId="0" fontId="0" fillId="3" borderId="15" xfId="0" applyFill="1" applyBorder="1"/>
    <xf numFmtId="2" fontId="0" fillId="3" borderId="0" xfId="0" applyNumberFormat="1" applyFill="1"/>
    <xf numFmtId="1" fontId="0" fillId="3" borderId="55" xfId="0" applyNumberFormat="1" applyFill="1" applyBorder="1"/>
    <xf numFmtId="1" fontId="0" fillId="3" borderId="56" xfId="0" applyNumberFormat="1" applyFill="1" applyBorder="1"/>
    <xf numFmtId="1" fontId="0" fillId="3" borderId="57" xfId="0" applyNumberFormat="1" applyFill="1" applyBorder="1"/>
    <xf numFmtId="0" fontId="0" fillId="3" borderId="17" xfId="0" applyFill="1" applyBorder="1"/>
    <xf numFmtId="0" fontId="0" fillId="0" borderId="58" xfId="0" applyBorder="1"/>
    <xf numFmtId="0" fontId="0" fillId="0" borderId="4" xfId="0" applyBorder="1"/>
    <xf numFmtId="0" fontId="0" fillId="0" borderId="4" xfId="0" applyBorder="1" applyProtection="1">
      <protection locked="0"/>
    </xf>
    <xf numFmtId="0" fontId="0" fillId="0" borderId="14" xfId="0" applyBorder="1"/>
    <xf numFmtId="0" fontId="0" fillId="0" borderId="59" xfId="0" applyBorder="1"/>
    <xf numFmtId="0" fontId="0" fillId="2" borderId="61" xfId="0" applyFill="1" applyBorder="1" applyAlignment="1" applyProtection="1">
      <alignment horizontal="right"/>
      <protection locked="0"/>
    </xf>
    <xf numFmtId="0" fontId="0" fillId="2" borderId="6" xfId="0" applyFill="1" applyBorder="1" applyAlignment="1" applyProtection="1">
      <alignment horizontal="right"/>
      <protection locked="0"/>
    </xf>
    <xf numFmtId="0" fontId="0" fillId="2" borderId="62" xfId="0" applyFill="1" applyBorder="1" applyAlignment="1" applyProtection="1">
      <alignment horizontal="right"/>
      <protection locked="0"/>
    </xf>
    <xf numFmtId="0" fontId="0" fillId="2" borderId="21" xfId="0" applyFill="1" applyBorder="1" applyAlignment="1" applyProtection="1">
      <alignment horizontal="right"/>
      <protection locked="0"/>
    </xf>
    <xf numFmtId="0" fontId="0" fillId="2" borderId="63" xfId="0" applyFill="1" applyBorder="1" applyAlignment="1" applyProtection="1">
      <alignment horizontal="right"/>
      <protection locked="0"/>
    </xf>
    <xf numFmtId="0" fontId="0" fillId="2" borderId="7" xfId="0" applyFill="1" applyBorder="1" applyAlignment="1" applyProtection="1">
      <alignment horizontal="right"/>
      <protection locked="0"/>
    </xf>
    <xf numFmtId="0" fontId="0" fillId="2" borderId="64" xfId="0" applyFill="1" applyBorder="1" applyAlignment="1" applyProtection="1">
      <alignment horizontal="right"/>
      <protection locked="0"/>
    </xf>
    <xf numFmtId="0" fontId="0" fillId="2" borderId="65" xfId="0" applyFill="1" applyBorder="1" applyAlignment="1" applyProtection="1">
      <alignment horizontal="right"/>
      <protection locked="0"/>
    </xf>
    <xf numFmtId="0" fontId="0" fillId="2" borderId="66" xfId="0" applyFill="1" applyBorder="1" applyAlignment="1" applyProtection="1">
      <alignment horizontal="right"/>
      <protection locked="0"/>
    </xf>
    <xf numFmtId="0" fontId="0" fillId="2" borderId="68" xfId="0" applyFill="1" applyBorder="1" applyAlignment="1" applyProtection="1">
      <alignment horizontal="right"/>
      <protection locked="0"/>
    </xf>
    <xf numFmtId="0" fontId="0" fillId="2" borderId="69" xfId="0" applyFill="1" applyBorder="1" applyAlignment="1" applyProtection="1">
      <alignment horizontal="right"/>
      <protection locked="0"/>
    </xf>
    <xf numFmtId="0" fontId="0" fillId="0" borderId="3" xfId="0" applyBorder="1"/>
    <xf numFmtId="0" fontId="5" fillId="0" borderId="3" xfId="0" applyFont="1" applyBorder="1" applyAlignment="1" applyProtection="1">
      <alignment horizontal="center" vertical="center" wrapText="1"/>
      <protection locked="0"/>
    </xf>
    <xf numFmtId="0" fontId="0" fillId="2" borderId="64" xfId="0" applyFill="1" applyBorder="1" applyAlignment="1" applyProtection="1">
      <alignment horizontal="right" vertical="center"/>
      <protection locked="0"/>
    </xf>
    <xf numFmtId="0" fontId="0" fillId="2" borderId="66" xfId="0" applyFill="1" applyBorder="1" applyAlignment="1" applyProtection="1">
      <alignment horizontal="right" vertical="center"/>
      <protection locked="0"/>
    </xf>
    <xf numFmtId="0" fontId="0" fillId="0" borderId="59" xfId="0" applyBorder="1" applyProtection="1">
      <protection locked="0"/>
    </xf>
    <xf numFmtId="0" fontId="0" fillId="0" borderId="62" xfId="0" applyBorder="1" applyAlignment="1" applyProtection="1">
      <alignment horizontal="center"/>
      <protection locked="0"/>
    </xf>
    <xf numFmtId="0" fontId="0" fillId="0" borderId="65" xfId="0" applyBorder="1" applyAlignment="1" applyProtection="1">
      <alignment horizontal="center"/>
      <protection locked="0"/>
    </xf>
    <xf numFmtId="0" fontId="10" fillId="0" borderId="14" xfId="0" applyFont="1" applyBorder="1"/>
    <xf numFmtId="0" fontId="0" fillId="0" borderId="61" xfId="0" applyBorder="1" applyAlignment="1" applyProtection="1">
      <alignment horizontal="center"/>
      <protection locked="0"/>
    </xf>
    <xf numFmtId="0" fontId="0" fillId="0" borderId="68" xfId="0" applyBorder="1" applyAlignment="1" applyProtection="1">
      <alignment horizontal="center"/>
      <protection locked="0"/>
    </xf>
    <xf numFmtId="0" fontId="0" fillId="2" borderId="64" xfId="0" applyFill="1" applyBorder="1" applyAlignment="1" applyProtection="1">
      <alignment horizontal="center"/>
      <protection locked="0"/>
    </xf>
    <xf numFmtId="0" fontId="0" fillId="2" borderId="66" xfId="0" applyFill="1" applyBorder="1" applyAlignment="1" applyProtection="1">
      <alignment horizontal="center"/>
      <protection locked="0"/>
    </xf>
    <xf numFmtId="0" fontId="0" fillId="0" borderId="73" xfId="0" applyBorder="1" applyProtection="1">
      <protection locked="0"/>
    </xf>
    <xf numFmtId="0" fontId="0" fillId="0" borderId="73" xfId="0" applyBorder="1"/>
    <xf numFmtId="0" fontId="0" fillId="0" borderId="31" xfId="0" applyBorder="1" applyProtection="1">
      <protection locked="0"/>
    </xf>
    <xf numFmtId="0" fontId="9" fillId="0" borderId="3" xfId="0" applyFont="1" applyBorder="1" applyAlignment="1">
      <alignment vertical="center"/>
    </xf>
    <xf numFmtId="0" fontId="0" fillId="2" borderId="8" xfId="0" applyFill="1" applyBorder="1" applyAlignment="1" applyProtection="1">
      <alignment horizontal="right"/>
      <protection locked="0"/>
    </xf>
    <xf numFmtId="0" fontId="0" fillId="2" borderId="5" xfId="0" applyFill="1" applyBorder="1" applyAlignment="1" applyProtection="1">
      <alignment horizontal="right"/>
      <protection locked="0"/>
    </xf>
    <xf numFmtId="0" fontId="10" fillId="2" borderId="69" xfId="0" applyFont="1" applyFill="1" applyBorder="1" applyAlignment="1" applyProtection="1">
      <alignment horizontal="right"/>
      <protection locked="0"/>
    </xf>
    <xf numFmtId="0" fontId="10" fillId="2" borderId="6" xfId="0" applyFont="1" applyFill="1" applyBorder="1" applyAlignment="1" applyProtection="1">
      <alignment horizontal="right"/>
      <protection locked="0"/>
    </xf>
    <xf numFmtId="0" fontId="10" fillId="2" borderId="64" xfId="0" applyFont="1" applyFill="1" applyBorder="1" applyAlignment="1" applyProtection="1">
      <alignment horizontal="right"/>
      <protection locked="0"/>
    </xf>
    <xf numFmtId="0" fontId="0" fillId="2" borderId="74" xfId="0" applyFill="1" applyBorder="1" applyAlignment="1" applyProtection="1">
      <alignment horizontal="right"/>
      <protection locked="0"/>
    </xf>
    <xf numFmtId="0" fontId="10" fillId="2" borderId="75" xfId="0" applyFont="1" applyFill="1" applyBorder="1" applyAlignment="1" applyProtection="1">
      <alignment horizontal="right"/>
      <protection locked="0"/>
    </xf>
    <xf numFmtId="0" fontId="10" fillId="2" borderId="62" xfId="0" applyFont="1" applyFill="1" applyBorder="1" applyAlignment="1" applyProtection="1">
      <alignment horizontal="right"/>
      <protection locked="0"/>
    </xf>
    <xf numFmtId="0" fontId="10" fillId="2" borderId="66" xfId="0" applyFont="1" applyFill="1" applyBorder="1" applyAlignment="1" applyProtection="1">
      <alignment horizontal="right"/>
      <protection locked="0"/>
    </xf>
    <xf numFmtId="0" fontId="0" fillId="0" borderId="1" xfId="0" applyBorder="1" applyAlignment="1">
      <alignment vertical="center"/>
    </xf>
    <xf numFmtId="0" fontId="11" fillId="0" borderId="50" xfId="0" applyFont="1" applyBorder="1" applyAlignment="1">
      <alignment horizontal="right"/>
    </xf>
    <xf numFmtId="0" fontId="10" fillId="2" borderId="19" xfId="0" applyFont="1" applyFill="1" applyBorder="1" applyAlignment="1" applyProtection="1">
      <alignment horizontal="right"/>
      <protection locked="0"/>
    </xf>
    <xf numFmtId="0" fontId="10" fillId="2" borderId="7" xfId="0" applyFont="1" applyFill="1" applyBorder="1" applyAlignment="1" applyProtection="1">
      <alignment horizontal="right"/>
      <protection locked="0"/>
    </xf>
    <xf numFmtId="0" fontId="10" fillId="2" borderId="65" xfId="0" applyFont="1" applyFill="1" applyBorder="1" applyAlignment="1" applyProtection="1">
      <alignment horizontal="right"/>
      <protection locked="0"/>
    </xf>
    <xf numFmtId="0" fontId="0" fillId="2" borderId="14" xfId="0" applyFill="1" applyBorder="1" applyAlignment="1" applyProtection="1">
      <alignment horizontal="left"/>
      <protection locked="0"/>
    </xf>
    <xf numFmtId="0" fontId="0" fillId="2" borderId="4" xfId="0" applyFill="1" applyBorder="1" applyAlignment="1" applyProtection="1">
      <alignment horizontal="left"/>
      <protection locked="0"/>
    </xf>
    <xf numFmtId="0" fontId="0" fillId="2" borderId="31" xfId="0" applyFill="1" applyBorder="1" applyAlignment="1" applyProtection="1">
      <alignment horizontal="left"/>
      <protection locked="0"/>
    </xf>
    <xf numFmtId="0" fontId="0" fillId="2" borderId="60" xfId="0" applyFill="1" applyBorder="1" applyAlignment="1" applyProtection="1">
      <alignment horizontal="left"/>
      <protection locked="0"/>
    </xf>
    <xf numFmtId="0" fontId="0" fillId="2" borderId="68" xfId="0" applyFill="1" applyBorder="1" applyAlignment="1" applyProtection="1">
      <alignment horizontal="right" vertical="center"/>
      <protection locked="0"/>
    </xf>
    <xf numFmtId="0" fontId="0" fillId="2" borderId="70" xfId="0" applyFill="1" applyBorder="1" applyAlignment="1" applyProtection="1">
      <alignment horizontal="right" vertical="center"/>
      <protection locked="0"/>
    </xf>
    <xf numFmtId="0" fontId="10" fillId="2" borderId="69" xfId="0" applyFont="1" applyFill="1" applyBorder="1" applyAlignment="1" applyProtection="1">
      <alignment horizontal="right" vertical="center"/>
      <protection locked="0"/>
    </xf>
    <xf numFmtId="0" fontId="0" fillId="2" borderId="7" xfId="0" applyFill="1" applyBorder="1" applyAlignment="1" applyProtection="1">
      <alignment horizontal="right" vertical="center"/>
      <protection locked="0"/>
    </xf>
    <xf numFmtId="0" fontId="0" fillId="2" borderId="5" xfId="0" applyFill="1" applyBorder="1" applyAlignment="1" applyProtection="1">
      <alignment horizontal="right" vertical="center"/>
      <protection locked="0"/>
    </xf>
    <xf numFmtId="0" fontId="0" fillId="2" borderId="65" xfId="0" applyFill="1" applyBorder="1" applyAlignment="1" applyProtection="1">
      <alignment horizontal="right" vertical="center"/>
      <protection locked="0"/>
    </xf>
    <xf numFmtId="0" fontId="0" fillId="2" borderId="72" xfId="0" applyFill="1" applyBorder="1" applyAlignment="1" applyProtection="1">
      <alignment horizontal="right" vertical="center"/>
      <protection locked="0"/>
    </xf>
    <xf numFmtId="0" fontId="4" fillId="2" borderId="63" xfId="0" applyFont="1" applyFill="1" applyBorder="1" applyAlignment="1" applyProtection="1">
      <alignment horizontal="right"/>
      <protection locked="0"/>
    </xf>
    <xf numFmtId="0" fontId="4" fillId="2" borderId="16" xfId="0" applyFont="1" applyFill="1" applyBorder="1" applyAlignment="1" applyProtection="1">
      <alignment horizontal="right"/>
      <protection locked="0"/>
    </xf>
    <xf numFmtId="0" fontId="4" fillId="2" borderId="77" xfId="0" applyFont="1" applyFill="1" applyBorder="1" applyAlignment="1" applyProtection="1">
      <alignment horizontal="right"/>
      <protection locked="0"/>
    </xf>
    <xf numFmtId="0" fontId="4" fillId="2" borderId="66" xfId="0" applyFont="1" applyFill="1" applyBorder="1" applyAlignment="1" applyProtection="1">
      <alignment horizontal="right"/>
      <protection locked="0"/>
    </xf>
    <xf numFmtId="0" fontId="0" fillId="2" borderId="16" xfId="0" applyFill="1" applyBorder="1" applyAlignment="1" applyProtection="1">
      <alignment horizontal="right" vertical="center"/>
      <protection locked="0"/>
    </xf>
    <xf numFmtId="0" fontId="4" fillId="0" borderId="0" xfId="0" applyFont="1" applyAlignment="1">
      <alignment horizontal="right"/>
    </xf>
    <xf numFmtId="0" fontId="10" fillId="0" borderId="50" xfId="0" applyFont="1" applyBorder="1"/>
    <xf numFmtId="0" fontId="10" fillId="0" borderId="1" xfId="0" applyFont="1" applyBorder="1"/>
    <xf numFmtId="0" fontId="9" fillId="0" borderId="26" xfId="0" applyFont="1" applyBorder="1" applyAlignment="1">
      <alignment vertical="center"/>
    </xf>
    <xf numFmtId="0" fontId="0" fillId="0" borderId="23" xfId="0" applyBorder="1" applyAlignment="1">
      <alignment horizontal="left"/>
    </xf>
    <xf numFmtId="0" fontId="0" fillId="0" borderId="0" xfId="0" applyProtection="1">
      <protection locked="0"/>
    </xf>
    <xf numFmtId="0" fontId="0" fillId="0" borderId="21" xfId="0" applyBorder="1" applyAlignment="1" applyProtection="1">
      <alignment horizontal="center"/>
      <protection locked="0"/>
    </xf>
    <xf numFmtId="0" fontId="0" fillId="0" borderId="29" xfId="0" applyBorder="1"/>
    <xf numFmtId="0" fontId="0" fillId="0" borderId="30" xfId="0" applyBorder="1"/>
    <xf numFmtId="0" fontId="0" fillId="0" borderId="32" xfId="0" applyBorder="1"/>
    <xf numFmtId="0" fontId="0" fillId="0" borderId="78" xfId="0" applyBorder="1" applyAlignment="1" applyProtection="1">
      <alignment horizontal="center"/>
      <protection locked="0"/>
    </xf>
    <xf numFmtId="0" fontId="0" fillId="0" borderId="79" xfId="0" applyBorder="1"/>
    <xf numFmtId="0" fontId="0" fillId="0" borderId="22" xfId="0" applyBorder="1" applyAlignment="1">
      <alignment horizontal="center"/>
    </xf>
    <xf numFmtId="0" fontId="0" fillId="0" borderId="50" xfId="0" applyBorder="1" applyProtection="1">
      <protection locked="0"/>
    </xf>
    <xf numFmtId="0" fontId="0" fillId="0" borderId="23" xfId="0" applyBorder="1" applyAlignment="1">
      <alignment horizontal="center"/>
    </xf>
    <xf numFmtId="0" fontId="0" fillId="0" borderId="15" xfId="0" applyBorder="1" applyProtection="1">
      <protection locked="0"/>
    </xf>
    <xf numFmtId="0" fontId="0" fillId="0" borderId="22" xfId="0" applyBorder="1" applyAlignment="1">
      <alignment horizontal="left"/>
    </xf>
    <xf numFmtId="0" fontId="0" fillId="0" borderId="22" xfId="0" applyBorder="1" applyAlignment="1" applyProtection="1">
      <alignment horizontal="left"/>
      <protection locked="0"/>
    </xf>
    <xf numFmtId="0" fontId="0" fillId="0" borderId="22" xfId="0" applyBorder="1" applyAlignment="1" applyProtection="1">
      <alignment horizontal="center"/>
      <protection locked="0"/>
    </xf>
    <xf numFmtId="0" fontId="0" fillId="4" borderId="3" xfId="0" applyFill="1" applyBorder="1" applyAlignment="1">
      <alignment vertical="center"/>
    </xf>
    <xf numFmtId="0" fontId="0" fillId="4" borderId="3" xfId="0" applyFill="1" applyBorder="1" applyAlignment="1">
      <alignment horizontal="center" vertical="center"/>
    </xf>
    <xf numFmtId="0" fontId="9" fillId="4" borderId="3" xfId="0" applyFont="1" applyFill="1" applyBorder="1" applyAlignment="1">
      <alignment horizontal="center" vertical="center"/>
    </xf>
    <xf numFmtId="0" fontId="0" fillId="3" borderId="80" xfId="0" applyFill="1" applyBorder="1" applyProtection="1">
      <protection locked="0"/>
    </xf>
    <xf numFmtId="0" fontId="0" fillId="3" borderId="81" xfId="0" applyFill="1" applyBorder="1" applyProtection="1">
      <protection locked="0"/>
    </xf>
    <xf numFmtId="0" fontId="0" fillId="3" borderId="82" xfId="0" applyFill="1" applyBorder="1" applyProtection="1">
      <protection locked="0"/>
    </xf>
    <xf numFmtId="0" fontId="0" fillId="3" borderId="0" xfId="0" applyFill="1" applyProtection="1">
      <protection locked="0"/>
    </xf>
    <xf numFmtId="0" fontId="0" fillId="3" borderId="71" xfId="0" applyFill="1" applyBorder="1" applyProtection="1">
      <protection locked="0"/>
    </xf>
    <xf numFmtId="0" fontId="0" fillId="3" borderId="42" xfId="0" applyFill="1" applyBorder="1" applyProtection="1">
      <protection locked="0"/>
    </xf>
    <xf numFmtId="0" fontId="0" fillId="3" borderId="46" xfId="0" applyFill="1" applyBorder="1" applyProtection="1">
      <protection locked="0"/>
    </xf>
    <xf numFmtId="0" fontId="0" fillId="3" borderId="45" xfId="0" applyFill="1" applyBorder="1" applyProtection="1">
      <protection locked="0"/>
    </xf>
    <xf numFmtId="0" fontId="0" fillId="3" borderId="83" xfId="0" applyFill="1" applyBorder="1" applyProtection="1">
      <protection locked="0"/>
    </xf>
    <xf numFmtId="0" fontId="0" fillId="3" borderId="39" xfId="0" applyFill="1" applyBorder="1" applyProtection="1">
      <protection locked="0"/>
    </xf>
    <xf numFmtId="0" fontId="9" fillId="3" borderId="25" xfId="0" applyFont="1" applyFill="1" applyBorder="1"/>
    <xf numFmtId="0" fontId="9" fillId="3" borderId="22" xfId="0" applyFont="1" applyFill="1" applyBorder="1"/>
    <xf numFmtId="0" fontId="9" fillId="3" borderId="23" xfId="0" applyFont="1" applyFill="1" applyBorder="1"/>
    <xf numFmtId="0" fontId="21" fillId="3" borderId="0" xfId="0" applyFont="1" applyFill="1"/>
    <xf numFmtId="2" fontId="7" fillId="3" borderId="0" xfId="0" applyNumberFormat="1" applyFont="1" applyFill="1" applyAlignment="1">
      <alignment horizontal="right"/>
    </xf>
    <xf numFmtId="0" fontId="0" fillId="3" borderId="2" xfId="0" applyFill="1" applyBorder="1"/>
    <xf numFmtId="0" fontId="0" fillId="0" borderId="25" xfId="0" applyBorder="1" applyAlignment="1">
      <alignment horizontal="left"/>
    </xf>
    <xf numFmtId="0" fontId="0" fillId="0" borderId="33" xfId="0" applyBorder="1"/>
    <xf numFmtId="0" fontId="12" fillId="0" borderId="25" xfId="0" applyFont="1" applyBorder="1" applyAlignment="1">
      <alignment vertical="center"/>
    </xf>
    <xf numFmtId="0" fontId="0" fillId="2" borderId="63" xfId="0" applyFill="1" applyBorder="1" applyAlignment="1" applyProtection="1">
      <alignment horizontal="center"/>
      <protection locked="0"/>
    </xf>
    <xf numFmtId="0" fontId="14" fillId="2" borderId="70" xfId="0" applyFont="1" applyFill="1" applyBorder="1" applyAlignment="1" applyProtection="1">
      <alignment horizontal="center"/>
      <protection locked="0"/>
    </xf>
    <xf numFmtId="0" fontId="14" fillId="2" borderId="5" xfId="0" applyFont="1" applyFill="1" applyBorder="1" applyAlignment="1" applyProtection="1">
      <alignment horizontal="center"/>
      <protection locked="0"/>
    </xf>
    <xf numFmtId="0" fontId="14" fillId="2" borderId="18" xfId="0" applyFont="1" applyFill="1" applyBorder="1" applyAlignment="1" applyProtection="1">
      <alignment horizontal="right"/>
      <protection locked="0"/>
    </xf>
    <xf numFmtId="0" fontId="14" fillId="2" borderId="21" xfId="0" applyFont="1" applyFill="1" applyBorder="1" applyAlignment="1" applyProtection="1">
      <alignment horizontal="right"/>
      <protection locked="0"/>
    </xf>
    <xf numFmtId="0" fontId="14" fillId="2" borderId="8" xfId="0" applyFont="1" applyFill="1" applyBorder="1" applyAlignment="1" applyProtection="1">
      <alignment horizontal="right"/>
      <protection locked="0"/>
    </xf>
    <xf numFmtId="0" fontId="14" fillId="2" borderId="20" xfId="0" applyFont="1" applyFill="1" applyBorder="1" applyAlignment="1" applyProtection="1">
      <alignment horizontal="right"/>
      <protection locked="0"/>
    </xf>
    <xf numFmtId="0" fontId="14" fillId="2" borderId="27" xfId="0" applyFont="1" applyFill="1" applyBorder="1" applyAlignment="1" applyProtection="1">
      <alignment horizontal="right"/>
      <protection locked="0"/>
    </xf>
    <xf numFmtId="0" fontId="14" fillId="2" borderId="7" xfId="0" applyFont="1" applyFill="1" applyBorder="1" applyAlignment="1" applyProtection="1">
      <alignment horizontal="right"/>
      <protection locked="0"/>
    </xf>
    <xf numFmtId="0" fontId="14" fillId="2" borderId="5" xfId="0" applyFont="1" applyFill="1" applyBorder="1" applyAlignment="1" applyProtection="1">
      <alignment horizontal="right"/>
      <protection locked="0"/>
    </xf>
    <xf numFmtId="0" fontId="14" fillId="2" borderId="59" xfId="0" applyFont="1" applyFill="1" applyBorder="1" applyAlignment="1" applyProtection="1">
      <alignment horizontal="right"/>
      <protection locked="0"/>
    </xf>
    <xf numFmtId="0" fontId="14" fillId="2" borderId="84" xfId="0" applyFont="1" applyFill="1" applyBorder="1" applyAlignment="1" applyProtection="1">
      <alignment horizontal="right"/>
      <protection locked="0"/>
    </xf>
    <xf numFmtId="0" fontId="14" fillId="2" borderId="85" xfId="0" applyFont="1" applyFill="1" applyBorder="1" applyAlignment="1" applyProtection="1">
      <alignment horizontal="right"/>
      <protection locked="0"/>
    </xf>
    <xf numFmtId="0" fontId="14" fillId="2" borderId="86" xfId="0" applyFont="1" applyFill="1" applyBorder="1" applyAlignment="1" applyProtection="1">
      <alignment horizontal="right"/>
      <protection locked="0"/>
    </xf>
    <xf numFmtId="0" fontId="14" fillId="2" borderId="87" xfId="0" applyFont="1" applyFill="1" applyBorder="1" applyAlignment="1" applyProtection="1">
      <alignment horizontal="right"/>
      <protection locked="0"/>
    </xf>
    <xf numFmtId="0" fontId="13" fillId="0" borderId="16" xfId="0" applyFont="1" applyBorder="1"/>
    <xf numFmtId="0" fontId="14" fillId="0" borderId="6" xfId="0" applyFont="1" applyBorder="1"/>
    <xf numFmtId="0" fontId="14" fillId="0" borderId="5" xfId="0" applyFont="1" applyBorder="1" applyAlignment="1">
      <alignment horizontal="center"/>
    </xf>
    <xf numFmtId="0" fontId="4" fillId="0" borderId="34" xfId="0" applyFont="1" applyBorder="1" applyAlignment="1">
      <alignment horizontal="left" vertical="top"/>
    </xf>
    <xf numFmtId="0" fontId="13" fillId="0" borderId="14" xfId="0" applyFont="1" applyBorder="1"/>
    <xf numFmtId="0" fontId="14" fillId="0" borderId="63" xfId="0" applyFont="1" applyBorder="1"/>
    <xf numFmtId="0" fontId="13" fillId="0" borderId="4" xfId="0" applyFont="1" applyBorder="1"/>
    <xf numFmtId="0" fontId="14" fillId="2" borderId="72" xfId="0" applyFont="1" applyFill="1" applyBorder="1" applyAlignment="1" applyProtection="1">
      <alignment horizontal="center"/>
      <protection locked="0"/>
    </xf>
    <xf numFmtId="0" fontId="8" fillId="0" borderId="0" xfId="0" applyFont="1" applyAlignment="1">
      <alignment vertical="center"/>
    </xf>
    <xf numFmtId="0" fontId="13" fillId="0" borderId="23" xfId="0" applyFont="1" applyBorder="1" applyAlignment="1">
      <alignment vertical="center"/>
    </xf>
    <xf numFmtId="4" fontId="14" fillId="2" borderId="61" xfId="0" applyNumberFormat="1" applyFont="1" applyFill="1" applyBorder="1" applyProtection="1">
      <protection locked="0"/>
    </xf>
    <xf numFmtId="2" fontId="0" fillId="2" borderId="90" xfId="0" applyNumberFormat="1" applyFill="1" applyBorder="1" applyAlignment="1" applyProtection="1">
      <alignment horizontal="right"/>
      <protection locked="0"/>
    </xf>
    <xf numFmtId="2" fontId="0" fillId="2" borderId="91" xfId="0" applyNumberFormat="1" applyFill="1" applyBorder="1" applyAlignment="1" applyProtection="1">
      <alignment horizontal="right"/>
      <protection locked="0"/>
    </xf>
    <xf numFmtId="2" fontId="0" fillId="2" borderId="92" xfId="0" applyNumberFormat="1" applyFill="1" applyBorder="1" applyAlignment="1" applyProtection="1">
      <alignment horizontal="right"/>
      <protection locked="0"/>
    </xf>
    <xf numFmtId="2" fontId="0" fillId="2" borderId="93" xfId="0" applyNumberFormat="1" applyFill="1" applyBorder="1" applyAlignment="1" applyProtection="1">
      <alignment horizontal="right"/>
      <protection locked="0"/>
    </xf>
    <xf numFmtId="2" fontId="0" fillId="2" borderId="94" xfId="0" applyNumberFormat="1" applyFill="1" applyBorder="1" applyAlignment="1" applyProtection="1">
      <alignment horizontal="right"/>
      <protection locked="0"/>
    </xf>
    <xf numFmtId="2" fontId="0" fillId="2" borderId="95" xfId="0" applyNumberFormat="1" applyFill="1" applyBorder="1" applyAlignment="1" applyProtection="1">
      <alignment horizontal="right"/>
      <protection locked="0"/>
    </xf>
    <xf numFmtId="0" fontId="0" fillId="2" borderId="90" xfId="0" applyFill="1" applyBorder="1" applyAlignment="1" applyProtection="1">
      <alignment horizontal="right"/>
      <protection locked="0"/>
    </xf>
    <xf numFmtId="0" fontId="0" fillId="2" borderId="91" xfId="0" applyFill="1" applyBorder="1" applyAlignment="1" applyProtection="1">
      <alignment horizontal="right"/>
      <protection locked="0"/>
    </xf>
    <xf numFmtId="0" fontId="0" fillId="2" borderId="92" xfId="0" applyFill="1" applyBorder="1" applyAlignment="1" applyProtection="1">
      <alignment horizontal="right"/>
      <protection locked="0"/>
    </xf>
    <xf numFmtId="0" fontId="0" fillId="2" borderId="96" xfId="0" applyFill="1" applyBorder="1" applyAlignment="1" applyProtection="1">
      <alignment horizontal="right"/>
      <protection locked="0"/>
    </xf>
    <xf numFmtId="0" fontId="0" fillId="2" borderId="97" xfId="0" applyFill="1" applyBorder="1" applyAlignment="1" applyProtection="1">
      <alignment horizontal="right"/>
      <protection locked="0"/>
    </xf>
    <xf numFmtId="0" fontId="0" fillId="2" borderId="98" xfId="0" applyFill="1" applyBorder="1" applyAlignment="1" applyProtection="1">
      <alignment horizontal="right"/>
      <protection locked="0"/>
    </xf>
    <xf numFmtId="0" fontId="0" fillId="2" borderId="93" xfId="0" applyFill="1" applyBorder="1" applyAlignment="1" applyProtection="1">
      <alignment horizontal="right"/>
      <protection locked="0"/>
    </xf>
    <xf numFmtId="0" fontId="0" fillId="2" borderId="95" xfId="0" applyFill="1" applyBorder="1" applyAlignment="1" applyProtection="1">
      <alignment horizontal="right"/>
      <protection locked="0"/>
    </xf>
    <xf numFmtId="0" fontId="0" fillId="2" borderId="94" xfId="0" applyFill="1" applyBorder="1" applyAlignment="1" applyProtection="1">
      <alignment horizontal="right"/>
      <protection locked="0"/>
    </xf>
    <xf numFmtId="4" fontId="0" fillId="2" borderId="64" xfId="0" applyNumberFormat="1" applyFill="1" applyBorder="1" applyAlignment="1" applyProtection="1">
      <alignment horizontal="right"/>
      <protection locked="0"/>
    </xf>
    <xf numFmtId="4" fontId="0" fillId="2" borderId="66" xfId="0" applyNumberFormat="1" applyFill="1" applyBorder="1" applyAlignment="1" applyProtection="1">
      <alignment horizontal="right"/>
      <protection locked="0"/>
    </xf>
    <xf numFmtId="0" fontId="14" fillId="2" borderId="78" xfId="0" applyFont="1" applyFill="1" applyBorder="1" applyAlignment="1" applyProtection="1">
      <alignment horizontal="center"/>
      <protection locked="0"/>
    </xf>
    <xf numFmtId="0" fontId="14" fillId="2" borderId="27" xfId="0" applyFont="1" applyFill="1" applyBorder="1" applyAlignment="1" applyProtection="1">
      <alignment horizontal="center"/>
      <protection locked="0"/>
    </xf>
    <xf numFmtId="0" fontId="14" fillId="0" borderId="27" xfId="0" applyFont="1" applyBorder="1" applyAlignment="1">
      <alignment horizontal="center"/>
    </xf>
    <xf numFmtId="0" fontId="14" fillId="2" borderId="28" xfId="0" applyFont="1" applyFill="1" applyBorder="1" applyAlignment="1" applyProtection="1">
      <alignment horizontal="center"/>
      <protection locked="0"/>
    </xf>
    <xf numFmtId="0" fontId="10" fillId="2" borderId="21" xfId="0" applyFont="1" applyFill="1" applyBorder="1" applyAlignment="1" applyProtection="1">
      <alignment horizontal="right"/>
      <protection locked="0"/>
    </xf>
    <xf numFmtId="0" fontId="10" fillId="2" borderId="99" xfId="0" applyFont="1" applyFill="1" applyBorder="1" applyAlignment="1" applyProtection="1">
      <alignment horizontal="right"/>
      <protection locked="0"/>
    </xf>
    <xf numFmtId="0" fontId="0" fillId="2" borderId="100" xfId="0" applyFill="1" applyBorder="1" applyAlignment="1" applyProtection="1">
      <alignment horizontal="right"/>
      <protection locked="0"/>
    </xf>
    <xf numFmtId="0" fontId="0" fillId="2" borderId="101" xfId="0" applyFill="1" applyBorder="1" applyAlignment="1" applyProtection="1">
      <alignment horizontal="right"/>
      <protection locked="0"/>
    </xf>
    <xf numFmtId="0" fontId="0" fillId="3" borderId="102" xfId="0" applyFill="1" applyBorder="1" applyAlignment="1" applyProtection="1">
      <alignment horizontal="right"/>
      <protection locked="0"/>
    </xf>
    <xf numFmtId="0" fontId="0" fillId="3" borderId="103" xfId="0" applyFill="1" applyBorder="1" applyAlignment="1" applyProtection="1">
      <alignment horizontal="right"/>
      <protection locked="0"/>
    </xf>
    <xf numFmtId="0" fontId="0" fillId="3" borderId="104" xfId="0" applyFill="1" applyBorder="1" applyAlignment="1" applyProtection="1">
      <alignment horizontal="right"/>
      <protection locked="0"/>
    </xf>
    <xf numFmtId="0" fontId="0" fillId="3" borderId="105" xfId="0" applyFill="1" applyBorder="1" applyAlignment="1" applyProtection="1">
      <alignment horizontal="right"/>
      <protection locked="0"/>
    </xf>
    <xf numFmtId="0" fontId="0" fillId="3" borderId="106" xfId="0" applyFill="1" applyBorder="1" applyAlignment="1" applyProtection="1">
      <alignment horizontal="right"/>
      <protection locked="0"/>
    </xf>
    <xf numFmtId="0" fontId="0" fillId="3" borderId="107" xfId="0" applyFill="1" applyBorder="1" applyAlignment="1" applyProtection="1">
      <alignment horizontal="right"/>
      <protection locked="0"/>
    </xf>
    <xf numFmtId="0" fontId="0" fillId="3" borderId="108" xfId="0" applyFill="1" applyBorder="1" applyAlignment="1" applyProtection="1">
      <alignment horizontal="right"/>
      <protection locked="0"/>
    </xf>
    <xf numFmtId="0" fontId="0" fillId="3" borderId="109" xfId="0" applyFill="1" applyBorder="1" applyAlignment="1" applyProtection="1">
      <alignment horizontal="right"/>
      <protection locked="0"/>
    </xf>
    <xf numFmtId="0" fontId="0" fillId="3" borderId="51" xfId="0" applyFill="1" applyBorder="1" applyAlignment="1" applyProtection="1">
      <alignment horizontal="right"/>
      <protection locked="0"/>
    </xf>
    <xf numFmtId="0" fontId="10" fillId="0" borderId="0" xfId="0" applyFont="1" applyAlignment="1">
      <alignment horizontal="right"/>
    </xf>
    <xf numFmtId="0" fontId="14" fillId="0" borderId="1" xfId="0" applyFont="1" applyBorder="1" applyAlignment="1">
      <alignment horizontal="center"/>
    </xf>
    <xf numFmtId="0" fontId="14" fillId="0" borderId="2" xfId="0" applyFont="1" applyBorder="1" applyAlignment="1">
      <alignment horizontal="center"/>
    </xf>
    <xf numFmtId="2" fontId="10" fillId="2" borderId="70" xfId="0" applyNumberFormat="1" applyFont="1" applyFill="1" applyBorder="1" applyAlignment="1" applyProtection="1">
      <alignment horizontal="right"/>
      <protection locked="0"/>
    </xf>
    <xf numFmtId="4" fontId="9" fillId="0" borderId="89" xfId="0" applyNumberFormat="1" applyFont="1" applyBorder="1" applyAlignment="1">
      <alignment vertical="center"/>
    </xf>
    <xf numFmtId="0" fontId="16" fillId="2" borderId="14" xfId="0" applyFont="1" applyFill="1" applyBorder="1" applyAlignment="1" applyProtection="1">
      <alignment horizontal="center"/>
      <protection locked="0"/>
    </xf>
    <xf numFmtId="0" fontId="16" fillId="2" borderId="4" xfId="0" applyFont="1" applyFill="1" applyBorder="1" applyAlignment="1" applyProtection="1">
      <alignment horizontal="center"/>
      <protection locked="0"/>
    </xf>
    <xf numFmtId="0" fontId="16" fillId="2" borderId="31" xfId="0" applyFont="1" applyFill="1" applyBorder="1" applyAlignment="1" applyProtection="1">
      <alignment horizontal="center"/>
      <protection locked="0"/>
    </xf>
    <xf numFmtId="0" fontId="14" fillId="2" borderId="14" xfId="0" applyFont="1" applyFill="1" applyBorder="1" applyAlignment="1" applyProtection="1">
      <alignment horizontal="center"/>
      <protection locked="0"/>
    </xf>
    <xf numFmtId="0" fontId="14" fillId="2" borderId="4" xfId="0" applyFont="1" applyFill="1" applyBorder="1" applyAlignment="1" applyProtection="1">
      <alignment horizontal="center"/>
      <protection locked="0"/>
    </xf>
    <xf numFmtId="0" fontId="14" fillId="2" borderId="31" xfId="0" applyFont="1" applyFill="1" applyBorder="1" applyAlignment="1" applyProtection="1">
      <alignment horizontal="center"/>
      <protection locked="0"/>
    </xf>
    <xf numFmtId="0" fontId="16" fillId="2" borderId="19" xfId="0" applyFont="1" applyFill="1" applyBorder="1" applyAlignment="1" applyProtection="1">
      <alignment horizontal="center"/>
      <protection locked="0"/>
    </xf>
    <xf numFmtId="0" fontId="16" fillId="2" borderId="6" xfId="0" applyFont="1" applyFill="1" applyBorder="1" applyAlignment="1" applyProtection="1">
      <alignment horizontal="center"/>
      <protection locked="0"/>
    </xf>
    <xf numFmtId="0" fontId="16" fillId="2" borderId="62" xfId="0" applyFont="1" applyFill="1" applyBorder="1" applyAlignment="1" applyProtection="1">
      <alignment horizontal="center"/>
      <protection locked="0"/>
    </xf>
    <xf numFmtId="0" fontId="14" fillId="0" borderId="76" xfId="0" applyFont="1" applyBorder="1" applyAlignment="1">
      <alignment horizontal="center"/>
    </xf>
    <xf numFmtId="0" fontId="14" fillId="0" borderId="110" xfId="0" applyFont="1" applyBorder="1" applyAlignment="1">
      <alignment horizontal="center"/>
    </xf>
    <xf numFmtId="0" fontId="14" fillId="2" borderId="19" xfId="0" applyFont="1" applyFill="1" applyBorder="1" applyAlignment="1" applyProtection="1">
      <alignment horizontal="center"/>
      <protection locked="0"/>
    </xf>
    <xf numFmtId="0" fontId="14" fillId="2" borderId="6" xfId="0" applyFont="1" applyFill="1" applyBorder="1" applyAlignment="1" applyProtection="1">
      <alignment horizontal="center"/>
      <protection locked="0"/>
    </xf>
    <xf numFmtId="0" fontId="14" fillId="2" borderId="62" xfId="0" applyFont="1" applyFill="1" applyBorder="1" applyAlignment="1" applyProtection="1">
      <alignment horizontal="center"/>
      <protection locked="0"/>
    </xf>
    <xf numFmtId="4" fontId="16" fillId="2" borderId="63" xfId="0" applyNumberFormat="1" applyFont="1" applyFill="1" applyBorder="1" applyProtection="1">
      <protection locked="0"/>
    </xf>
    <xf numFmtId="4" fontId="16" fillId="2" borderId="64" xfId="0" applyNumberFormat="1" applyFont="1" applyFill="1" applyBorder="1" applyProtection="1">
      <protection locked="0"/>
    </xf>
    <xf numFmtId="4" fontId="16" fillId="2" borderId="66" xfId="0" applyNumberFormat="1" applyFont="1" applyFill="1" applyBorder="1" applyProtection="1">
      <protection locked="0"/>
    </xf>
    <xf numFmtId="4" fontId="14" fillId="0" borderId="54" xfId="0" applyNumberFormat="1" applyFont="1" applyBorder="1"/>
    <xf numFmtId="4" fontId="14" fillId="0" borderId="111" xfId="0" applyNumberFormat="1" applyFont="1" applyBorder="1"/>
    <xf numFmtId="0" fontId="0" fillId="2" borderId="29" xfId="0" applyFill="1" applyBorder="1" applyAlignment="1" applyProtection="1">
      <alignment horizontal="center"/>
      <protection locked="0"/>
    </xf>
    <xf numFmtId="0" fontId="0" fillId="2" borderId="30" xfId="0" applyFill="1" applyBorder="1" applyAlignment="1" applyProtection="1">
      <alignment horizontal="center"/>
      <protection locked="0"/>
    </xf>
    <xf numFmtId="0" fontId="0" fillId="2" borderId="32" xfId="0" applyFill="1" applyBorder="1" applyAlignment="1" applyProtection="1">
      <alignment horizontal="center"/>
      <protection locked="0"/>
    </xf>
    <xf numFmtId="0" fontId="0" fillId="2" borderId="79" xfId="0" applyFill="1" applyBorder="1" applyAlignment="1" applyProtection="1">
      <alignment horizontal="center"/>
      <protection locked="0"/>
    </xf>
    <xf numFmtId="0" fontId="9" fillId="4" borderId="3" xfId="0" applyFont="1" applyFill="1" applyBorder="1" applyAlignment="1">
      <alignment vertical="center"/>
    </xf>
    <xf numFmtId="0" fontId="10" fillId="2" borderId="3" xfId="0" applyFont="1" applyFill="1" applyBorder="1" applyAlignment="1">
      <alignment horizontal="center" vertical="center"/>
    </xf>
    <xf numFmtId="0" fontId="0" fillId="0" borderId="112" xfId="0" applyBorder="1"/>
    <xf numFmtId="0" fontId="0" fillId="0" borderId="113" xfId="0" applyBorder="1"/>
    <xf numFmtId="0" fontId="0" fillId="3" borderId="0" xfId="0" applyFill="1" applyAlignment="1" applyProtection="1">
      <alignment horizontal="right"/>
      <protection locked="0"/>
    </xf>
    <xf numFmtId="0" fontId="0" fillId="2" borderId="111" xfId="0" applyFill="1" applyBorder="1" applyAlignment="1" applyProtection="1">
      <alignment horizontal="right"/>
      <protection locked="0"/>
    </xf>
    <xf numFmtId="0" fontId="8" fillId="3" borderId="0" xfId="0" applyFont="1" applyFill="1" applyAlignment="1">
      <alignment vertical="top"/>
    </xf>
    <xf numFmtId="0" fontId="0" fillId="3" borderId="22" xfId="0" applyFill="1" applyBorder="1" applyProtection="1">
      <protection locked="0"/>
    </xf>
    <xf numFmtId="164" fontId="0" fillId="3" borderId="114" xfId="0" applyNumberFormat="1" applyFill="1" applyBorder="1"/>
    <xf numFmtId="0" fontId="0" fillId="3" borderId="81" xfId="0" applyFill="1" applyBorder="1"/>
    <xf numFmtId="0" fontId="7" fillId="0" borderId="3" xfId="0" applyFont="1" applyBorder="1" applyAlignment="1">
      <alignment vertical="center" wrapText="1"/>
    </xf>
    <xf numFmtId="4" fontId="14" fillId="2" borderId="110" xfId="0" applyNumberFormat="1" applyFont="1" applyFill="1" applyBorder="1" applyProtection="1">
      <protection locked="0"/>
    </xf>
    <xf numFmtId="0" fontId="30" fillId="2" borderId="59" xfId="0" applyFont="1" applyFill="1" applyBorder="1" applyAlignment="1" applyProtection="1">
      <alignment horizontal="center" vertical="center"/>
      <protection locked="0"/>
    </xf>
    <xf numFmtId="0" fontId="30" fillId="2" borderId="7" xfId="0" applyFont="1" applyFill="1" applyBorder="1" applyAlignment="1" applyProtection="1">
      <alignment horizontal="center" vertical="center"/>
      <protection locked="0"/>
    </xf>
    <xf numFmtId="0" fontId="30" fillId="2" borderId="5" xfId="0" applyFont="1" applyFill="1" applyBorder="1" applyAlignment="1" applyProtection="1">
      <alignment horizontal="center" vertical="center"/>
      <protection locked="0"/>
    </xf>
    <xf numFmtId="0" fontId="30" fillId="2" borderId="64" xfId="0" applyFont="1" applyFill="1" applyBorder="1" applyAlignment="1" applyProtection="1">
      <alignment horizontal="center" vertical="center"/>
      <protection locked="0"/>
    </xf>
    <xf numFmtId="0" fontId="30" fillId="0" borderId="59" xfId="0" applyFont="1" applyBorder="1" applyAlignment="1">
      <alignment horizontal="center"/>
    </xf>
    <xf numFmtId="0" fontId="30" fillId="0" borderId="7" xfId="0" applyFont="1" applyBorder="1" applyAlignment="1">
      <alignment horizontal="center"/>
    </xf>
    <xf numFmtId="0" fontId="30" fillId="0" borderId="5" xfId="0" applyFont="1" applyBorder="1" applyAlignment="1">
      <alignment horizontal="center"/>
    </xf>
    <xf numFmtId="0" fontId="30" fillId="0" borderId="64" xfId="0" applyFont="1" applyBorder="1" applyAlignment="1">
      <alignment horizontal="center"/>
    </xf>
    <xf numFmtId="0" fontId="30" fillId="2" borderId="60" xfId="0" applyFont="1" applyFill="1" applyBorder="1" applyAlignment="1" applyProtection="1">
      <alignment horizontal="center" vertical="center"/>
      <protection locked="0"/>
    </xf>
    <xf numFmtId="0" fontId="30" fillId="2" borderId="65" xfId="0" applyFont="1" applyFill="1" applyBorder="1" applyAlignment="1" applyProtection="1">
      <alignment horizontal="center" vertical="center"/>
      <protection locked="0"/>
    </xf>
    <xf numFmtId="0" fontId="30" fillId="2" borderId="72" xfId="0" applyFont="1" applyFill="1" applyBorder="1" applyAlignment="1" applyProtection="1">
      <alignment horizontal="center" vertical="center"/>
      <protection locked="0"/>
    </xf>
    <xf numFmtId="0" fontId="30" fillId="2" borderId="66" xfId="0" applyFont="1" applyFill="1" applyBorder="1" applyAlignment="1" applyProtection="1">
      <alignment horizontal="center" vertical="center"/>
      <protection locked="0"/>
    </xf>
    <xf numFmtId="0" fontId="10" fillId="3" borderId="23" xfId="0" applyFont="1" applyFill="1" applyBorder="1"/>
    <xf numFmtId="0" fontId="10" fillId="3" borderId="2" xfId="0" applyFont="1" applyFill="1" applyBorder="1"/>
    <xf numFmtId="2" fontId="20" fillId="3" borderId="115" xfId="0" applyNumberFormat="1" applyFont="1" applyFill="1" applyBorder="1" applyAlignment="1">
      <alignment horizontal="center"/>
    </xf>
    <xf numFmtId="2" fontId="20" fillId="3" borderId="2" xfId="0" applyNumberFormat="1" applyFont="1" applyFill="1" applyBorder="1" applyAlignment="1">
      <alignment horizontal="center"/>
    </xf>
    <xf numFmtId="0" fontId="20" fillId="0" borderId="115" xfId="0" applyFont="1" applyBorder="1" applyAlignment="1">
      <alignment horizontal="center"/>
    </xf>
    <xf numFmtId="1" fontId="20" fillId="3" borderId="2" xfId="0" applyNumberFormat="1" applyFont="1" applyFill="1" applyBorder="1" applyAlignment="1">
      <alignment horizontal="center"/>
    </xf>
    <xf numFmtId="0" fontId="25" fillId="3" borderId="0" xfId="0" applyFont="1" applyFill="1"/>
    <xf numFmtId="0" fontId="10" fillId="3" borderId="0" xfId="0" applyFont="1" applyFill="1"/>
    <xf numFmtId="0" fontId="24" fillId="3" borderId="0" xfId="0" applyFont="1" applyFill="1"/>
    <xf numFmtId="0" fontId="28" fillId="3" borderId="0" xfId="0" applyFont="1" applyFill="1"/>
    <xf numFmtId="0" fontId="8" fillId="3" borderId="0" xfId="0" applyFont="1" applyFill="1"/>
    <xf numFmtId="0" fontId="10" fillId="3" borderId="2" xfId="0" applyFont="1" applyFill="1" applyBorder="1" applyAlignment="1">
      <alignment horizontal="center" vertical="top" wrapText="1"/>
    </xf>
    <xf numFmtId="0" fontId="10" fillId="3" borderId="15" xfId="0" applyFont="1" applyFill="1" applyBorder="1" applyAlignment="1">
      <alignment horizontal="center" vertical="top" wrapText="1"/>
    </xf>
    <xf numFmtId="0" fontId="10" fillId="3" borderId="25" xfId="0" applyFont="1" applyFill="1" applyBorder="1" applyAlignment="1">
      <alignment horizontal="left" vertical="center" wrapText="1"/>
    </xf>
    <xf numFmtId="0" fontId="10" fillId="3" borderId="24" xfId="0" applyFont="1" applyFill="1" applyBorder="1" applyAlignment="1">
      <alignment horizontal="center" vertical="center" wrapText="1"/>
    </xf>
    <xf numFmtId="0" fontId="10" fillId="3" borderId="0" xfId="0" applyFont="1" applyFill="1" applyAlignment="1">
      <alignment vertical="top" wrapText="1"/>
    </xf>
    <xf numFmtId="0" fontId="10" fillId="3" borderId="2" xfId="0" applyFont="1" applyFill="1" applyBorder="1" applyAlignment="1">
      <alignment vertical="top" wrapText="1"/>
    </xf>
    <xf numFmtId="0" fontId="10" fillId="3" borderId="26" xfId="0" applyFont="1" applyFill="1" applyBorder="1" applyAlignment="1">
      <alignment horizontal="left" vertical="center" wrapText="1"/>
    </xf>
    <xf numFmtId="0" fontId="10" fillId="3" borderId="3"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0" xfId="0" applyFont="1" applyFill="1" applyAlignment="1">
      <alignment horizontal="left"/>
    </xf>
    <xf numFmtId="0" fontId="23" fillId="3" borderId="25" xfId="0" applyFont="1" applyFill="1" applyBorder="1" applyAlignment="1">
      <alignment horizontal="left" wrapText="1"/>
    </xf>
    <xf numFmtId="0" fontId="23" fillId="3" borderId="22" xfId="0" applyFont="1" applyFill="1" applyBorder="1" applyAlignment="1">
      <alignment wrapText="1"/>
    </xf>
    <xf numFmtId="0" fontId="23" fillId="3" borderId="23" xfId="0" applyFont="1" applyFill="1" applyBorder="1" applyAlignment="1">
      <alignment wrapText="1"/>
    </xf>
    <xf numFmtId="0" fontId="10" fillId="3" borderId="24" xfId="0" applyFont="1" applyFill="1" applyBorder="1" applyAlignment="1">
      <alignment horizontal="left" vertical="center" wrapText="1"/>
    </xf>
    <xf numFmtId="0" fontId="0" fillId="0" borderId="27" xfId="0" applyBorder="1"/>
    <xf numFmtId="0" fontId="0" fillId="0" borderId="22" xfId="0" applyBorder="1" applyProtection="1">
      <protection locked="0"/>
    </xf>
    <xf numFmtId="0" fontId="0" fillId="0" borderId="4" xfId="0" applyBorder="1" applyAlignment="1">
      <alignment vertical="center"/>
    </xf>
    <xf numFmtId="0" fontId="0" fillId="3" borderId="116" xfId="0" applyFill="1" applyBorder="1" applyProtection="1">
      <protection locked="0"/>
    </xf>
    <xf numFmtId="0" fontId="0" fillId="3" borderId="58" xfId="0" applyFill="1" applyBorder="1"/>
    <xf numFmtId="2" fontId="0" fillId="2" borderId="63" xfId="0" applyNumberFormat="1" applyFill="1" applyBorder="1" applyProtection="1">
      <protection locked="0"/>
    </xf>
    <xf numFmtId="2" fontId="0" fillId="2" borderId="64" xfId="0" applyNumberFormat="1" applyFill="1" applyBorder="1" applyProtection="1">
      <protection locked="0"/>
    </xf>
    <xf numFmtId="2" fontId="0" fillId="2" borderId="111" xfId="0" applyNumberFormat="1" applyFill="1" applyBorder="1" applyProtection="1">
      <protection locked="0"/>
    </xf>
    <xf numFmtId="0" fontId="0" fillId="2" borderId="69" xfId="0" applyFill="1" applyBorder="1" applyAlignment="1" applyProtection="1">
      <alignment horizontal="center"/>
      <protection locked="0"/>
    </xf>
    <xf numFmtId="0" fontId="0" fillId="0" borderId="23" xfId="0" applyBorder="1" applyAlignment="1">
      <alignment vertical="top"/>
    </xf>
    <xf numFmtId="0" fontId="0" fillId="0" borderId="2" xfId="0" applyBorder="1" applyAlignment="1">
      <alignment vertical="center"/>
    </xf>
    <xf numFmtId="0" fontId="0" fillId="0" borderId="24" xfId="0" applyBorder="1" applyAlignment="1">
      <alignment horizontal="center" vertical="center"/>
    </xf>
    <xf numFmtId="0" fontId="0" fillId="2" borderId="99" xfId="0" applyFill="1" applyBorder="1" applyAlignment="1" applyProtection="1">
      <alignment horizontal="right"/>
      <protection locked="0"/>
    </xf>
    <xf numFmtId="0" fontId="0" fillId="2" borderId="112" xfId="0" applyFill="1" applyBorder="1" applyAlignment="1" applyProtection="1">
      <alignment horizontal="right"/>
      <protection locked="0"/>
    </xf>
    <xf numFmtId="0" fontId="0" fillId="2" borderId="75" xfId="0" applyFill="1" applyBorder="1" applyAlignment="1" applyProtection="1">
      <alignment horizontal="right"/>
      <protection locked="0"/>
    </xf>
    <xf numFmtId="0" fontId="0" fillId="3" borderId="71" xfId="0" applyFill="1" applyBorder="1"/>
    <xf numFmtId="0" fontId="0" fillId="3" borderId="16" xfId="0" applyFill="1" applyBorder="1" applyProtection="1">
      <protection locked="0"/>
    </xf>
    <xf numFmtId="0" fontId="0" fillId="3" borderId="99" xfId="0" applyFill="1" applyBorder="1" applyAlignment="1" applyProtection="1">
      <alignment horizontal="right"/>
      <protection locked="0"/>
    </xf>
    <xf numFmtId="0" fontId="0" fillId="3" borderId="65" xfId="0" applyFill="1" applyBorder="1" applyAlignment="1" applyProtection="1">
      <alignment horizontal="right"/>
      <protection locked="0"/>
    </xf>
    <xf numFmtId="0" fontId="0" fillId="3" borderId="75" xfId="0" applyFill="1" applyBorder="1" applyAlignment="1" applyProtection="1">
      <alignment horizontal="right"/>
      <protection locked="0"/>
    </xf>
    <xf numFmtId="0" fontId="0" fillId="3" borderId="66" xfId="0" applyFill="1" applyBorder="1" applyAlignment="1" applyProtection="1">
      <alignment horizontal="right"/>
      <protection locked="0"/>
    </xf>
    <xf numFmtId="0" fontId="20" fillId="0" borderId="0" xfId="0" applyFont="1" applyAlignment="1">
      <alignment horizontal="left"/>
    </xf>
    <xf numFmtId="0" fontId="29" fillId="3" borderId="0" xfId="0" applyFont="1" applyFill="1" applyAlignment="1">
      <alignment horizontal="center"/>
    </xf>
    <xf numFmtId="0" fontId="24" fillId="0" borderId="0" xfId="0" applyFont="1" applyAlignment="1">
      <alignment vertical="center"/>
    </xf>
    <xf numFmtId="0" fontId="29" fillId="0" borderId="0" xfId="0" applyFont="1" applyAlignment="1">
      <alignment horizontal="center" vertical="center"/>
    </xf>
    <xf numFmtId="0" fontId="24" fillId="2" borderId="3" xfId="0" applyFont="1" applyFill="1" applyBorder="1" applyAlignment="1" applyProtection="1">
      <alignment horizontal="center" vertical="center"/>
      <protection locked="0"/>
    </xf>
    <xf numFmtId="0" fontId="10" fillId="3" borderId="71" xfId="0" applyFont="1" applyFill="1" applyBorder="1"/>
    <xf numFmtId="0" fontId="10" fillId="3" borderId="45" xfId="0" applyFont="1" applyFill="1" applyBorder="1" applyProtection="1">
      <protection locked="0"/>
    </xf>
    <xf numFmtId="0" fontId="21" fillId="2" borderId="63" xfId="0" applyFont="1" applyFill="1" applyBorder="1" applyAlignment="1" applyProtection="1">
      <alignment horizontal="center" vertical="center"/>
      <protection locked="0"/>
    </xf>
    <xf numFmtId="0" fontId="21" fillId="2" borderId="64" xfId="0" applyFont="1" applyFill="1" applyBorder="1" applyAlignment="1" applyProtection="1">
      <alignment horizontal="center" vertical="center"/>
      <protection locked="0"/>
    </xf>
    <xf numFmtId="0" fontId="21" fillId="2" borderId="66" xfId="0" applyFont="1" applyFill="1" applyBorder="1" applyAlignment="1" applyProtection="1">
      <alignment horizontal="center" vertical="center"/>
      <protection locked="0"/>
    </xf>
    <xf numFmtId="0" fontId="10" fillId="3" borderId="45" xfId="0" applyFont="1" applyFill="1" applyBorder="1"/>
    <xf numFmtId="0" fontId="10" fillId="0" borderId="60" xfId="0" applyFont="1" applyBorder="1" applyAlignment="1">
      <alignment vertical="center"/>
    </xf>
    <xf numFmtId="0" fontId="9" fillId="0" borderId="0" xfId="0" applyFont="1" applyAlignment="1">
      <alignment vertical="center"/>
    </xf>
    <xf numFmtId="0" fontId="0" fillId="2" borderId="19" xfId="0" applyFill="1" applyBorder="1" applyAlignment="1" applyProtection="1">
      <alignment horizontal="right"/>
      <protection locked="0"/>
    </xf>
    <xf numFmtId="0" fontId="10" fillId="2" borderId="61" xfId="0" applyFont="1" applyFill="1" applyBorder="1" applyAlignment="1" applyProtection="1">
      <alignment horizontal="right"/>
      <protection locked="0"/>
    </xf>
    <xf numFmtId="0" fontId="10" fillId="2" borderId="68" xfId="0" applyFont="1" applyFill="1" applyBorder="1" applyAlignment="1" applyProtection="1">
      <alignment horizontal="right"/>
      <protection locked="0"/>
    </xf>
    <xf numFmtId="0" fontId="21" fillId="2" borderId="20" xfId="0" applyFont="1" applyFill="1" applyBorder="1" applyAlignment="1" applyProtection="1">
      <alignment horizontal="left" vertical="center"/>
      <protection locked="0"/>
    </xf>
    <xf numFmtId="0" fontId="21" fillId="2" borderId="21"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protection locked="0"/>
    </xf>
    <xf numFmtId="0" fontId="21" fillId="2" borderId="59" xfId="0" applyFont="1" applyFill="1" applyBorder="1" applyAlignment="1" applyProtection="1">
      <alignment horizontal="left" vertical="center"/>
      <protection locked="0"/>
    </xf>
    <xf numFmtId="0" fontId="21" fillId="2" borderId="60" xfId="0" applyFont="1" applyFill="1" applyBorder="1" applyAlignment="1" applyProtection="1">
      <alignment horizontal="left" vertical="center"/>
      <protection locked="0"/>
    </xf>
    <xf numFmtId="0" fontId="21" fillId="2" borderId="65" xfId="0" applyFont="1" applyFill="1" applyBorder="1" applyAlignment="1" applyProtection="1">
      <alignment horizontal="center" vertical="center"/>
      <protection locked="0"/>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9" fillId="0" borderId="4" xfId="0" applyFont="1" applyBorder="1"/>
    <xf numFmtId="0" fontId="0" fillId="0" borderId="16" xfId="0" applyBorder="1" applyAlignment="1">
      <alignment horizontal="center"/>
    </xf>
    <xf numFmtId="0" fontId="0" fillId="0" borderId="64" xfId="0" applyBorder="1" applyAlignment="1">
      <alignment horizontal="center"/>
    </xf>
    <xf numFmtId="0" fontId="9" fillId="0" borderId="58" xfId="0" applyFont="1" applyBorder="1"/>
    <xf numFmtId="0" fontId="0" fillId="0" borderId="61" xfId="0" applyBorder="1" applyAlignment="1">
      <alignment horizontal="center"/>
    </xf>
    <xf numFmtId="0" fontId="0" fillId="0" borderId="70" xfId="0" applyBorder="1" applyAlignment="1">
      <alignment horizontal="center"/>
    </xf>
    <xf numFmtId="0" fontId="0" fillId="0" borderId="68" xfId="0" applyBorder="1" applyAlignment="1">
      <alignment horizontal="center"/>
    </xf>
    <xf numFmtId="0" fontId="0" fillId="0" borderId="71" xfId="0" applyBorder="1" applyAlignment="1">
      <alignment horizontal="center"/>
    </xf>
    <xf numFmtId="0" fontId="10" fillId="0" borderId="20" xfId="0" applyFont="1" applyBorder="1"/>
    <xf numFmtId="0" fontId="10" fillId="0" borderId="59" xfId="0" applyFont="1" applyBorder="1" applyProtection="1">
      <protection locked="0"/>
    </xf>
    <xf numFmtId="0" fontId="10" fillId="0" borderId="115" xfId="0" applyFont="1" applyBorder="1" applyProtection="1">
      <protection locked="0"/>
    </xf>
    <xf numFmtId="0" fontId="0" fillId="0" borderId="21" xfId="0" applyBorder="1" applyAlignment="1">
      <alignment horizontal="center"/>
    </xf>
    <xf numFmtId="0" fontId="10" fillId="0" borderId="59" xfId="0" applyFont="1" applyBorder="1"/>
    <xf numFmtId="0" fontId="4" fillId="0" borderId="20" xfId="0" applyFont="1" applyBorder="1" applyAlignment="1">
      <alignment vertical="center"/>
    </xf>
    <xf numFmtId="0" fontId="21" fillId="0" borderId="0" xfId="0" applyFont="1" applyAlignment="1">
      <alignment vertical="center"/>
    </xf>
    <xf numFmtId="0" fontId="10" fillId="0" borderId="59" xfId="0" applyFont="1" applyBorder="1" applyAlignment="1">
      <alignment vertical="center"/>
    </xf>
    <xf numFmtId="0" fontId="4" fillId="0" borderId="59" xfId="0" applyFont="1" applyBorder="1" applyAlignment="1">
      <alignment vertical="center"/>
    </xf>
    <xf numFmtId="49" fontId="21" fillId="0" borderId="0" xfId="0" applyNumberFormat="1" applyFont="1" applyAlignment="1">
      <alignment vertical="center"/>
    </xf>
    <xf numFmtId="0" fontId="4" fillId="0" borderId="60" xfId="0" applyFont="1" applyBorder="1" applyAlignment="1">
      <alignment vertical="center"/>
    </xf>
    <xf numFmtId="0" fontId="24" fillId="0" borderId="0" xfId="0" applyFont="1" applyAlignment="1">
      <alignment horizontal="center" vertical="center"/>
    </xf>
    <xf numFmtId="0" fontId="10" fillId="0" borderId="0" xfId="0" applyFont="1" applyAlignment="1">
      <alignment vertical="center"/>
    </xf>
    <xf numFmtId="0" fontId="0" fillId="0" borderId="0" xfId="0" applyAlignment="1">
      <alignment horizontal="left" vertical="center"/>
    </xf>
    <xf numFmtId="0" fontId="9" fillId="0" borderId="0" xfId="0" applyFont="1" applyAlignment="1">
      <alignment vertical="top" wrapText="1"/>
    </xf>
    <xf numFmtId="0" fontId="24" fillId="0" borderId="0" xfId="0" applyFont="1" applyAlignment="1" applyProtection="1">
      <alignment horizontal="center" vertical="center"/>
      <protection locked="0"/>
    </xf>
    <xf numFmtId="0" fontId="4" fillId="0" borderId="14" xfId="0" applyFont="1" applyBorder="1"/>
    <xf numFmtId="0" fontId="4" fillId="0" borderId="4" xfId="0" applyFont="1" applyBorder="1"/>
    <xf numFmtId="0" fontId="4" fillId="0" borderId="31" xfId="0" applyFont="1" applyBorder="1"/>
    <xf numFmtId="0" fontId="4" fillId="0" borderId="31" xfId="0" applyFont="1" applyBorder="1" applyAlignment="1">
      <alignment wrapText="1"/>
    </xf>
    <xf numFmtId="0" fontId="4" fillId="0" borderId="14" xfId="0" applyFont="1" applyBorder="1" applyAlignment="1">
      <alignment wrapText="1"/>
    </xf>
    <xf numFmtId="0" fontId="4" fillId="0" borderId="4" xfId="0" applyFont="1" applyBorder="1" applyAlignment="1">
      <alignment wrapText="1"/>
    </xf>
    <xf numFmtId="0" fontId="4" fillId="0" borderId="58" xfId="0" applyFont="1" applyBorder="1"/>
    <xf numFmtId="0" fontId="4" fillId="0" borderId="0" xfId="0" applyFont="1" applyAlignment="1">
      <alignment vertical="center"/>
    </xf>
    <xf numFmtId="0" fontId="21" fillId="3" borderId="20" xfId="0" applyFont="1" applyFill="1" applyBorder="1" applyAlignment="1" applyProtection="1">
      <alignment horizontal="left" vertical="center" wrapText="1"/>
      <protection locked="0"/>
    </xf>
    <xf numFmtId="0" fontId="21" fillId="3" borderId="21" xfId="0" applyFont="1" applyFill="1" applyBorder="1" applyAlignment="1" applyProtection="1">
      <alignment horizontal="center" vertical="center" wrapText="1"/>
      <protection locked="0"/>
    </xf>
    <xf numFmtId="0" fontId="21" fillId="3" borderId="63" xfId="0" applyFont="1" applyFill="1" applyBorder="1" applyAlignment="1" applyProtection="1">
      <alignment horizontal="center" vertical="center" wrapText="1"/>
      <protection locked="0"/>
    </xf>
    <xf numFmtId="0" fontId="21" fillId="3" borderId="59" xfId="0" applyFont="1" applyFill="1" applyBorder="1" applyAlignment="1" applyProtection="1">
      <alignment horizontal="left" vertical="center" wrapText="1"/>
      <protection locked="0"/>
    </xf>
    <xf numFmtId="0" fontId="21" fillId="3" borderId="7" xfId="0" applyFont="1" applyFill="1" applyBorder="1" applyAlignment="1" applyProtection="1">
      <alignment horizontal="center" vertical="center" wrapText="1"/>
      <protection locked="0"/>
    </xf>
    <xf numFmtId="0" fontId="21" fillId="3" borderId="64" xfId="0" applyFont="1" applyFill="1" applyBorder="1" applyAlignment="1" applyProtection="1">
      <alignment horizontal="center" vertical="center" wrapText="1"/>
      <protection locked="0"/>
    </xf>
    <xf numFmtId="0" fontId="21" fillId="3" borderId="59" xfId="0" applyFont="1" applyFill="1" applyBorder="1" applyAlignment="1" applyProtection="1">
      <alignment vertical="center" wrapText="1"/>
      <protection locked="0"/>
    </xf>
    <xf numFmtId="0" fontId="21" fillId="3" borderId="60" xfId="0" applyFont="1" applyFill="1" applyBorder="1" applyAlignment="1" applyProtection="1">
      <alignment vertical="center" wrapText="1"/>
      <protection locked="0"/>
    </xf>
    <xf numFmtId="0" fontId="21" fillId="3" borderId="65" xfId="0" applyFont="1" applyFill="1" applyBorder="1" applyAlignment="1" applyProtection="1">
      <alignment horizontal="center" vertical="center" wrapText="1"/>
      <protection locked="0"/>
    </xf>
    <xf numFmtId="0" fontId="21" fillId="3" borderId="66" xfId="0" applyFont="1" applyFill="1" applyBorder="1" applyAlignment="1" applyProtection="1">
      <alignment horizontal="center" vertical="center" wrapText="1"/>
      <protection locked="0"/>
    </xf>
    <xf numFmtId="0" fontId="21" fillId="3" borderId="63" xfId="0" applyFont="1" applyFill="1" applyBorder="1" applyAlignment="1" applyProtection="1">
      <alignment horizontal="center"/>
      <protection locked="0"/>
    </xf>
    <xf numFmtId="0" fontId="21" fillId="3" borderId="64" xfId="0" applyFont="1" applyFill="1" applyBorder="1" applyAlignment="1" applyProtection="1">
      <alignment horizontal="center"/>
      <protection locked="0"/>
    </xf>
    <xf numFmtId="0" fontId="21" fillId="3" borderId="66" xfId="0" applyFont="1" applyFill="1" applyBorder="1" applyAlignment="1" applyProtection="1">
      <alignment horizontal="center"/>
      <protection locked="0"/>
    </xf>
    <xf numFmtId="0" fontId="9" fillId="6" borderId="25"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6" borderId="24" xfId="0" applyFont="1" applyFill="1" applyBorder="1" applyAlignment="1">
      <alignment horizontal="left" vertical="center" wrapText="1"/>
    </xf>
    <xf numFmtId="0" fontId="5" fillId="0" borderId="0" xfId="0" applyFont="1" applyAlignment="1">
      <alignment horizontal="left"/>
    </xf>
    <xf numFmtId="0" fontId="4" fillId="0" borderId="26" xfId="0" applyFont="1" applyBorder="1" applyAlignment="1">
      <alignment horizontal="center" vertical="center" wrapText="1"/>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0" fontId="21" fillId="0" borderId="21" xfId="0" applyFont="1" applyBorder="1" applyAlignment="1" applyProtection="1">
      <alignment vertical="center" wrapText="1"/>
      <protection locked="0"/>
    </xf>
    <xf numFmtId="0" fontId="21" fillId="0" borderId="21"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protection locked="0"/>
    </xf>
    <xf numFmtId="0" fontId="21" fillId="0" borderId="63" xfId="0" applyFont="1" applyBorder="1" applyAlignment="1" applyProtection="1">
      <alignment horizontal="right" vertical="center" wrapText="1"/>
      <protection locked="0"/>
    </xf>
    <xf numFmtId="0" fontId="21" fillId="0" borderId="59" xfId="0" applyFont="1" applyBorder="1" applyAlignment="1" applyProtection="1">
      <alignment horizontal="left" vertical="center" wrapText="1"/>
      <protection locked="0"/>
    </xf>
    <xf numFmtId="0" fontId="21" fillId="0" borderId="7" xfId="0" applyFont="1" applyBorder="1" applyAlignment="1" applyProtection="1">
      <alignment horizontal="left" vertical="center" wrapText="1"/>
      <protection locked="0"/>
    </xf>
    <xf numFmtId="0" fontId="21" fillId="0" borderId="7" xfId="0" applyFont="1" applyBorder="1" applyAlignment="1" applyProtection="1">
      <alignment vertical="center" wrapText="1"/>
      <protection locked="0"/>
    </xf>
    <xf numFmtId="0" fontId="21" fillId="0" borderId="7" xfId="0" applyFont="1" applyBorder="1" applyAlignment="1" applyProtection="1">
      <alignment horizontal="center" vertical="center" wrapText="1"/>
      <protection locked="0"/>
    </xf>
    <xf numFmtId="0" fontId="21" fillId="0" borderId="64" xfId="0" applyFont="1" applyBorder="1" applyAlignment="1" applyProtection="1">
      <alignment horizontal="right" vertical="center" wrapText="1"/>
      <protection locked="0"/>
    </xf>
    <xf numFmtId="0" fontId="21" fillId="0" borderId="60" xfId="0" applyFont="1" applyBorder="1" applyAlignment="1" applyProtection="1">
      <alignment vertical="center" wrapText="1"/>
      <protection locked="0"/>
    </xf>
    <xf numFmtId="0" fontId="21" fillId="0" borderId="65" xfId="0" applyFont="1" applyBorder="1" applyAlignment="1" applyProtection="1">
      <alignment horizontal="left" vertical="center" wrapText="1"/>
      <protection locked="0"/>
    </xf>
    <xf numFmtId="0" fontId="21" fillId="0" borderId="65" xfId="0" applyFont="1" applyBorder="1" applyAlignment="1" applyProtection="1">
      <alignment vertical="center" wrapText="1"/>
      <protection locked="0"/>
    </xf>
    <xf numFmtId="0" fontId="21" fillId="0" borderId="65" xfId="0" applyFont="1" applyBorder="1" applyAlignment="1" applyProtection="1">
      <alignment horizontal="center" vertical="center" wrapText="1"/>
      <protection locked="0"/>
    </xf>
    <xf numFmtId="0" fontId="21" fillId="0" borderId="66" xfId="0" applyFont="1" applyBorder="1" applyAlignment="1" applyProtection="1">
      <alignment horizontal="right" vertical="center" wrapText="1"/>
      <protection locked="0"/>
    </xf>
    <xf numFmtId="0" fontId="9" fillId="6" borderId="52" xfId="0" applyFont="1" applyFill="1" applyBorder="1" applyAlignment="1">
      <alignment horizontal="center" vertical="center" wrapText="1"/>
    </xf>
    <xf numFmtId="0" fontId="21" fillId="3" borderId="20" xfId="0" applyFont="1" applyFill="1" applyBorder="1" applyAlignment="1" applyProtection="1">
      <alignment vertical="center" wrapText="1"/>
      <protection locked="0"/>
    </xf>
    <xf numFmtId="0" fontId="21" fillId="3" borderId="21" xfId="0" applyFont="1" applyFill="1" applyBorder="1" applyAlignment="1" applyProtection="1">
      <alignment vertical="center" wrapText="1"/>
      <protection locked="0"/>
    </xf>
    <xf numFmtId="0" fontId="21" fillId="3" borderId="7" xfId="0" applyFont="1" applyFill="1" applyBorder="1" applyAlignment="1" applyProtection="1">
      <alignment vertical="center" wrapText="1"/>
      <protection locked="0"/>
    </xf>
    <xf numFmtId="0" fontId="21" fillId="3" borderId="65" xfId="0" applyFont="1" applyFill="1" applyBorder="1" applyAlignment="1" applyProtection="1">
      <alignment vertical="center" wrapText="1"/>
      <protection locked="0"/>
    </xf>
    <xf numFmtId="0" fontId="21" fillId="3" borderId="21" xfId="0" applyFont="1" applyFill="1" applyBorder="1" applyAlignment="1" applyProtection="1">
      <alignment horizontal="right" vertical="center" wrapText="1"/>
      <protection locked="0"/>
    </xf>
    <xf numFmtId="0" fontId="21" fillId="3" borderId="63" xfId="0" applyFont="1" applyFill="1" applyBorder="1" applyAlignment="1" applyProtection="1">
      <alignment horizontal="right" vertical="center"/>
      <protection locked="0"/>
    </xf>
    <xf numFmtId="0" fontId="21" fillId="3" borderId="7" xfId="0" applyFont="1" applyFill="1" applyBorder="1" applyAlignment="1" applyProtection="1">
      <alignment horizontal="right" vertical="center" wrapText="1"/>
      <protection locked="0"/>
    </xf>
    <xf numFmtId="0" fontId="21" fillId="3" borderId="64" xfId="0" applyFont="1" applyFill="1" applyBorder="1" applyAlignment="1" applyProtection="1">
      <alignment horizontal="right" vertical="center"/>
      <protection locked="0"/>
    </xf>
    <xf numFmtId="0" fontId="21" fillId="3" borderId="65" xfId="0" applyFont="1" applyFill="1" applyBorder="1" applyAlignment="1" applyProtection="1">
      <alignment horizontal="right" vertical="center" wrapText="1"/>
      <protection locked="0"/>
    </xf>
    <xf numFmtId="0" fontId="21" fillId="3" borderId="66" xfId="0" applyFont="1" applyFill="1" applyBorder="1" applyAlignment="1" applyProtection="1">
      <alignment horizontal="right" vertical="center"/>
      <protection locked="0"/>
    </xf>
    <xf numFmtId="0" fontId="21" fillId="3" borderId="0" xfId="0" applyFont="1" applyFill="1" applyAlignment="1">
      <alignment vertical="center"/>
    </xf>
    <xf numFmtId="0" fontId="5" fillId="0" borderId="34"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 xfId="0" applyFont="1" applyBorder="1" applyAlignment="1">
      <alignment horizontal="center" wrapText="1"/>
    </xf>
    <xf numFmtId="0" fontId="4" fillId="0" borderId="0" xfId="0" applyFont="1"/>
    <xf numFmtId="0" fontId="5" fillId="0" borderId="25" xfId="0" applyFont="1" applyBorder="1" applyAlignment="1">
      <alignment horizontal="left"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89" xfId="0" applyFont="1" applyBorder="1" applyAlignment="1">
      <alignment horizontal="center" vertical="center"/>
    </xf>
    <xf numFmtId="0" fontId="5" fillId="0" borderId="54" xfId="0" applyFont="1" applyBorder="1" applyAlignment="1">
      <alignment horizontal="center" vertical="center"/>
    </xf>
    <xf numFmtId="0" fontId="5" fillId="0" borderId="1" xfId="0" applyFont="1" applyBorder="1" applyAlignment="1">
      <alignment horizontal="center" wrapText="1"/>
    </xf>
    <xf numFmtId="0" fontId="5" fillId="0" borderId="52" xfId="0" applyFont="1" applyBorder="1" applyAlignment="1">
      <alignment horizontal="center" wrapText="1"/>
    </xf>
    <xf numFmtId="0" fontId="5" fillId="0" borderId="26" xfId="0" applyFont="1" applyBorder="1" applyAlignment="1">
      <alignment horizontal="left" wrapText="1"/>
    </xf>
    <xf numFmtId="0" fontId="5" fillId="0" borderId="52" xfId="0" applyFont="1" applyBorder="1"/>
    <xf numFmtId="0" fontId="5" fillId="0" borderId="1" xfId="0" applyFont="1" applyBorder="1" applyAlignment="1">
      <alignment horizontal="center" vertical="center"/>
    </xf>
    <xf numFmtId="0" fontId="5" fillId="0" borderId="3" xfId="0" applyFont="1" applyBorder="1" applyAlignment="1">
      <alignment horizontal="center" textRotation="90"/>
    </xf>
    <xf numFmtId="0" fontId="5" fillId="0" borderId="3" xfId="0" applyFont="1" applyBorder="1" applyAlignment="1">
      <alignment horizontal="center" textRotation="90" wrapText="1"/>
    </xf>
    <xf numFmtId="0" fontId="4" fillId="0" borderId="3" xfId="0" applyFont="1" applyBorder="1" applyAlignment="1">
      <alignment horizontal="center" vertical="center" wrapText="1"/>
    </xf>
    <xf numFmtId="0" fontId="5" fillId="0" borderId="132" xfId="0" applyFont="1" applyBorder="1" applyAlignment="1">
      <alignment horizontal="left"/>
    </xf>
    <xf numFmtId="0" fontId="5" fillId="0" borderId="133" xfId="0" applyFont="1" applyBorder="1" applyAlignment="1">
      <alignment horizontal="left"/>
    </xf>
    <xf numFmtId="0" fontId="14" fillId="0" borderId="16" xfId="0" applyFont="1" applyBorder="1" applyAlignment="1">
      <alignment horizontal="center"/>
    </xf>
    <xf numFmtId="0" fontId="24" fillId="2" borderId="67" xfId="0" applyFont="1" applyFill="1" applyBorder="1" applyAlignment="1" applyProtection="1">
      <alignment horizontal="center" vertical="center"/>
      <protection locked="0"/>
    </xf>
    <xf numFmtId="0" fontId="24" fillId="2" borderId="68" xfId="0" applyFont="1" applyFill="1" applyBorder="1" applyAlignment="1" applyProtection="1">
      <alignment horizontal="center" vertical="center"/>
      <protection locked="0"/>
    </xf>
    <xf numFmtId="0" fontId="24" fillId="2" borderId="70" xfId="0" applyFont="1" applyFill="1" applyBorder="1" applyAlignment="1" applyProtection="1">
      <alignment horizontal="center" vertical="center"/>
      <protection locked="0"/>
    </xf>
    <xf numFmtId="0" fontId="24" fillId="2" borderId="69" xfId="0" applyFont="1" applyFill="1" applyBorder="1" applyAlignment="1" applyProtection="1">
      <alignment horizontal="center" vertical="center"/>
      <protection locked="0"/>
    </xf>
    <xf numFmtId="0" fontId="37" fillId="7" borderId="3" xfId="0" applyFont="1" applyFill="1" applyBorder="1" applyAlignment="1" applyProtection="1">
      <alignment horizontal="center" vertical="center"/>
      <protection locked="0"/>
    </xf>
    <xf numFmtId="0" fontId="3" fillId="8" borderId="0" xfId="0" applyFont="1" applyFill="1" applyAlignment="1">
      <alignment horizontal="left" vertical="center"/>
    </xf>
    <xf numFmtId="0" fontId="3" fillId="8" borderId="0" xfId="0" applyFont="1" applyFill="1"/>
    <xf numFmtId="0" fontId="0" fillId="0" borderId="0" xfId="0" applyAlignment="1">
      <alignment vertical="top" wrapText="1"/>
    </xf>
    <xf numFmtId="0" fontId="3" fillId="7" borderId="3" xfId="0" applyFont="1" applyFill="1" applyBorder="1" applyAlignment="1" applyProtection="1">
      <alignment horizontal="center" vertical="center"/>
      <protection locked="0"/>
    </xf>
    <xf numFmtId="0" fontId="0" fillId="0" borderId="0" xfId="0" applyAlignment="1">
      <alignment wrapText="1"/>
    </xf>
    <xf numFmtId="0" fontId="0" fillId="0" borderId="0" xfId="0" quotePrefix="1"/>
    <xf numFmtId="0" fontId="3" fillId="7" borderId="137" xfId="0" applyFont="1" applyFill="1" applyBorder="1" applyAlignment="1" applyProtection="1">
      <alignment horizontal="right" vertical="center"/>
      <protection locked="0"/>
    </xf>
    <xf numFmtId="0" fontId="3" fillId="7" borderId="138" xfId="0" applyFont="1" applyFill="1" applyBorder="1" applyAlignment="1" applyProtection="1">
      <alignment horizontal="right" vertical="center"/>
      <protection locked="0"/>
    </xf>
    <xf numFmtId="0" fontId="3" fillId="9" borderId="141" xfId="0" applyFont="1" applyFill="1" applyBorder="1" applyAlignment="1">
      <alignment horizontal="right" vertical="center"/>
    </xf>
    <xf numFmtId="0" fontId="3" fillId="9" borderId="142" xfId="0" applyFont="1" applyFill="1" applyBorder="1" applyAlignment="1">
      <alignment horizontal="right" vertical="center"/>
    </xf>
    <xf numFmtId="0" fontId="3" fillId="7" borderId="141" xfId="0" applyFont="1" applyFill="1" applyBorder="1" applyAlignment="1" applyProtection="1">
      <alignment horizontal="right" vertical="center"/>
      <protection locked="0"/>
    </xf>
    <xf numFmtId="0" fontId="3" fillId="7" borderId="142" xfId="0" applyFont="1" applyFill="1" applyBorder="1" applyAlignment="1" applyProtection="1">
      <alignment horizontal="right" vertical="center"/>
      <protection locked="0"/>
    </xf>
    <xf numFmtId="0" fontId="3" fillId="7" borderId="141" xfId="0" applyFont="1" applyFill="1" applyBorder="1" applyAlignment="1" applyProtection="1">
      <alignment vertical="center"/>
      <protection locked="0"/>
    </xf>
    <xf numFmtId="0" fontId="3" fillId="7" borderId="142" xfId="0" applyFont="1" applyFill="1" applyBorder="1" applyAlignment="1" applyProtection="1">
      <alignment vertical="center"/>
      <protection locked="0"/>
    </xf>
    <xf numFmtId="0" fontId="3" fillId="7" borderId="147" xfId="0" applyFont="1" applyFill="1" applyBorder="1" applyAlignment="1" applyProtection="1">
      <alignment vertical="center"/>
      <protection locked="0"/>
    </xf>
    <xf numFmtId="0" fontId="3" fillId="7" borderId="148" xfId="0" applyFont="1" applyFill="1" applyBorder="1" applyAlignment="1" applyProtection="1">
      <alignment vertical="center"/>
      <protection locked="0"/>
    </xf>
    <xf numFmtId="0" fontId="4" fillId="0" borderId="0" xfId="0" applyFont="1" applyAlignment="1">
      <alignment vertical="top"/>
    </xf>
    <xf numFmtId="0" fontId="0" fillId="0" borderId="61" xfId="0" applyBorder="1" applyAlignment="1">
      <alignment horizontal="center" vertical="center"/>
    </xf>
    <xf numFmtId="0" fontId="4" fillId="0" borderId="29" xfId="0" applyFont="1" applyBorder="1" applyAlignment="1">
      <alignment horizontal="center" vertical="center" wrapText="1"/>
    </xf>
    <xf numFmtId="0" fontId="0" fillId="0" borderId="19" xfId="0" applyBorder="1" applyAlignment="1">
      <alignment horizontal="center" vertical="center"/>
    </xf>
    <xf numFmtId="0" fontId="4" fillId="0" borderId="17" xfId="0" applyFont="1" applyBorder="1" applyAlignment="1">
      <alignment horizontal="center" vertical="center" wrapText="1"/>
    </xf>
    <xf numFmtId="0" fontId="0" fillId="0" borderId="19" xfId="0" applyBorder="1" applyAlignment="1">
      <alignment vertical="center"/>
    </xf>
    <xf numFmtId="0" fontId="0" fillId="0" borderId="21" xfId="0" applyBorder="1" applyAlignment="1">
      <alignment vertical="center"/>
    </xf>
    <xf numFmtId="0" fontId="0" fillId="0" borderId="19" xfId="0" applyBorder="1"/>
    <xf numFmtId="0" fontId="0" fillId="0" borderId="63" xfId="0" applyBorder="1"/>
    <xf numFmtId="0" fontId="0" fillId="2" borderId="140" xfId="0" applyFill="1" applyBorder="1" applyAlignment="1" applyProtection="1">
      <alignment horizontal="center" vertical="center"/>
      <protection locked="0"/>
    </xf>
    <xf numFmtId="0" fontId="0" fillId="2" borderId="141"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142" xfId="0" applyFill="1" applyBorder="1" applyAlignment="1" applyProtection="1">
      <alignment horizontal="center" vertical="center"/>
      <protection locked="0"/>
    </xf>
    <xf numFmtId="0" fontId="0" fillId="0" borderId="140" xfId="0" applyBorder="1" applyAlignment="1">
      <alignment horizontal="center" vertical="center"/>
    </xf>
    <xf numFmtId="0" fontId="0" fillId="0" borderId="141" xfId="0" applyBorder="1" applyAlignment="1">
      <alignment horizontal="center" vertical="center"/>
    </xf>
    <xf numFmtId="0" fontId="0" fillId="0" borderId="6" xfId="0" applyBorder="1" applyAlignment="1">
      <alignment horizontal="center" vertical="center"/>
    </xf>
    <xf numFmtId="0" fontId="0" fillId="0" borderId="142" xfId="0" applyBorder="1" applyAlignment="1">
      <alignment horizontal="center" vertical="center"/>
    </xf>
    <xf numFmtId="0" fontId="0" fillId="2" borderId="74" xfId="0" applyFill="1" applyBorder="1" applyAlignment="1" applyProtection="1">
      <alignment horizontal="center" vertical="center"/>
      <protection locked="0"/>
    </xf>
    <xf numFmtId="0" fontId="0" fillId="2" borderId="154" xfId="0" applyFill="1" applyBorder="1" applyAlignment="1" applyProtection="1">
      <alignment horizontal="center" vertical="center"/>
      <protection locked="0"/>
    </xf>
    <xf numFmtId="0" fontId="0" fillId="2" borderId="156" xfId="0" applyFill="1" applyBorder="1" applyAlignment="1" applyProtection="1">
      <alignment horizontal="center" vertical="center"/>
      <protection locked="0"/>
    </xf>
    <xf numFmtId="0" fontId="0" fillId="2" borderId="155" xfId="0" applyFill="1" applyBorder="1" applyAlignment="1" applyProtection="1">
      <alignment horizontal="center" vertical="center"/>
      <protection locked="0"/>
    </xf>
    <xf numFmtId="0" fontId="0" fillId="2" borderId="146" xfId="0" applyFill="1" applyBorder="1" applyAlignment="1" applyProtection="1">
      <alignment horizontal="center" vertical="center"/>
      <protection locked="0"/>
    </xf>
    <xf numFmtId="0" fontId="0" fillId="2" borderId="147" xfId="0" applyFill="1" applyBorder="1" applyAlignment="1" applyProtection="1">
      <alignment horizontal="center" vertical="center"/>
      <protection locked="0"/>
    </xf>
    <xf numFmtId="0" fontId="0" fillId="2" borderId="148" xfId="0" applyFill="1" applyBorder="1" applyAlignment="1" applyProtection="1">
      <alignment horizontal="center" vertical="center"/>
      <protection locked="0"/>
    </xf>
    <xf numFmtId="0" fontId="4" fillId="0" borderId="59" xfId="0" applyFont="1" applyBorder="1"/>
    <xf numFmtId="0" fontId="4" fillId="0" borderId="59" xfId="0" applyFont="1" applyBorder="1" applyProtection="1">
      <protection locked="0"/>
    </xf>
    <xf numFmtId="0" fontId="4" fillId="0" borderId="67" xfId="0" applyFont="1" applyBorder="1"/>
    <xf numFmtId="0" fontId="4" fillId="0" borderId="60" xfId="0" applyFont="1" applyBorder="1"/>
    <xf numFmtId="0" fontId="0" fillId="0" borderId="4" xfId="0" applyBorder="1" applyAlignment="1" applyProtection="1">
      <alignment vertical="center"/>
      <protection locked="0"/>
    </xf>
    <xf numFmtId="0" fontId="4" fillId="2" borderId="140" xfId="0" applyFont="1" applyFill="1" applyBorder="1" applyAlignment="1" applyProtection="1">
      <alignment horizontal="center" vertical="center"/>
      <protection locked="0"/>
    </xf>
    <xf numFmtId="0" fontId="4" fillId="2" borderId="141" xfId="0" applyFont="1" applyFill="1" applyBorder="1" applyAlignment="1" applyProtection="1">
      <alignment horizontal="center" vertical="center"/>
      <protection locked="0"/>
    </xf>
    <xf numFmtId="0" fontId="4" fillId="2" borderId="142" xfId="0" applyFont="1" applyFill="1" applyBorder="1" applyAlignment="1" applyProtection="1">
      <alignment horizontal="center" vertical="center"/>
      <protection locked="0"/>
    </xf>
    <xf numFmtId="0" fontId="9" fillId="0" borderId="58" xfId="0" applyFont="1" applyBorder="1" applyAlignment="1">
      <alignment horizontal="left" vertical="center"/>
    </xf>
    <xf numFmtId="0" fontId="0" fillId="0" borderId="4" xfId="0" applyBorder="1" applyAlignment="1">
      <alignment horizontal="left" vertical="center"/>
    </xf>
    <xf numFmtId="0" fontId="4" fillId="0" borderId="4" xfId="0" applyFont="1" applyBorder="1" applyAlignment="1">
      <alignment horizontal="left" vertical="center"/>
    </xf>
    <xf numFmtId="0" fontId="4" fillId="0" borderId="59" xfId="0" applyFont="1" applyBorder="1" applyAlignment="1">
      <alignment horizontal="left" vertical="center"/>
    </xf>
    <xf numFmtId="0" fontId="9" fillId="0" borderId="4" xfId="0" applyFont="1" applyBorder="1" applyAlignment="1">
      <alignment horizontal="left" vertical="center"/>
    </xf>
    <xf numFmtId="0" fontId="0" fillId="2" borderId="6" xfId="0" applyFill="1" applyBorder="1" applyAlignment="1" applyProtection="1">
      <alignment vertical="center"/>
      <protection locked="0"/>
    </xf>
    <xf numFmtId="0" fontId="0" fillId="2" borderId="7" xfId="0" applyFill="1" applyBorder="1" applyAlignment="1" applyProtection="1">
      <alignment vertical="center"/>
      <protection locked="0"/>
    </xf>
    <xf numFmtId="0" fontId="0" fillId="2" borderId="5" xfId="0" applyFill="1" applyBorder="1" applyAlignment="1" applyProtection="1">
      <alignment vertical="center"/>
      <protection locked="0"/>
    </xf>
    <xf numFmtId="0" fontId="0" fillId="2" borderId="16" xfId="0" applyFill="1" applyBorder="1" applyAlignment="1" applyProtection="1">
      <alignment vertical="center"/>
      <protection locked="0"/>
    </xf>
    <xf numFmtId="0" fontId="0" fillId="2" borderId="7"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64" xfId="0" applyFill="1" applyBorder="1" applyAlignment="1" applyProtection="1">
      <alignment horizontal="center" vertical="center"/>
      <protection locked="0"/>
    </xf>
    <xf numFmtId="0" fontId="0" fillId="2" borderId="64" xfId="0" applyFill="1" applyBorder="1" applyAlignment="1" applyProtection="1">
      <alignment vertical="center"/>
      <protection locked="0"/>
    </xf>
    <xf numFmtId="0" fontId="0" fillId="2" borderId="99" xfId="0" applyFill="1" applyBorder="1" applyAlignment="1" applyProtection="1">
      <alignment horizontal="center" vertical="center"/>
      <protection locked="0"/>
    </xf>
    <xf numFmtId="0" fontId="0" fillId="2" borderId="112" xfId="0" applyFill="1" applyBorder="1" applyAlignment="1" applyProtection="1">
      <alignment horizontal="center" vertical="center"/>
      <protection locked="0"/>
    </xf>
    <xf numFmtId="0" fontId="0" fillId="2" borderId="75" xfId="0" applyFill="1" applyBorder="1" applyAlignment="1" applyProtection="1">
      <alignment horizontal="center" vertical="center"/>
      <protection locked="0"/>
    </xf>
    <xf numFmtId="0" fontId="0" fillId="2" borderId="62" xfId="0" applyFill="1" applyBorder="1" applyAlignment="1" applyProtection="1">
      <alignment horizontal="center" vertical="center"/>
      <protection locked="0"/>
    </xf>
    <xf numFmtId="0" fontId="0" fillId="2" borderId="65" xfId="0" applyFill="1" applyBorder="1" applyAlignment="1" applyProtection="1">
      <alignment horizontal="center" vertical="center"/>
      <protection locked="0"/>
    </xf>
    <xf numFmtId="0" fontId="0" fillId="2" borderId="72" xfId="0" applyFill="1" applyBorder="1" applyAlignment="1" applyProtection="1">
      <alignment horizontal="center" vertical="center"/>
      <protection locked="0"/>
    </xf>
    <xf numFmtId="0" fontId="0" fillId="2" borderId="66" xfId="0" applyFill="1" applyBorder="1" applyAlignment="1" applyProtection="1">
      <alignment horizontal="center" vertical="center"/>
      <protection locked="0"/>
    </xf>
    <xf numFmtId="0" fontId="4" fillId="0" borderId="4" xfId="0" applyFont="1" applyBorder="1" applyAlignment="1" applyProtection="1">
      <alignment horizontal="left" vertical="center"/>
      <protection locked="0"/>
    </xf>
    <xf numFmtId="0" fontId="4" fillId="0" borderId="26" xfId="0" applyFont="1" applyBorder="1" applyAlignment="1">
      <alignment horizontal="center" vertical="center"/>
    </xf>
    <xf numFmtId="0" fontId="4" fillId="0" borderId="3" xfId="0" applyFont="1" applyBorder="1" applyAlignment="1">
      <alignment horizontal="center" vertical="center"/>
    </xf>
    <xf numFmtId="0" fontId="4" fillId="0" borderId="52" xfId="0" applyFont="1" applyBorder="1" applyAlignment="1">
      <alignment horizontal="center" vertical="center"/>
    </xf>
    <xf numFmtId="0" fontId="40" fillId="0" borderId="0" xfId="0" applyFont="1" applyAlignment="1">
      <alignment vertical="center"/>
    </xf>
    <xf numFmtId="0" fontId="21" fillId="7" borderId="20" xfId="0" quotePrefix="1" applyFont="1" applyFill="1" applyBorder="1" applyAlignment="1" applyProtection="1">
      <alignment horizontal="left" vertical="center"/>
      <protection locked="0"/>
    </xf>
    <xf numFmtId="0" fontId="21" fillId="7" borderId="21" xfId="0" applyFont="1" applyFill="1" applyBorder="1" applyAlignment="1" applyProtection="1">
      <alignment horizontal="center" vertical="center"/>
      <protection locked="0"/>
    </xf>
    <xf numFmtId="0" fontId="21" fillId="7" borderId="63" xfId="0" applyFont="1" applyFill="1" applyBorder="1" applyAlignment="1" applyProtection="1">
      <alignment horizontal="right" vertical="center"/>
      <protection locked="0"/>
    </xf>
    <xf numFmtId="0" fontId="21" fillId="7" borderId="163" xfId="0" applyFont="1" applyFill="1" applyBorder="1" applyAlignment="1" applyProtection="1">
      <alignment horizontal="left" vertical="center"/>
      <protection locked="0"/>
    </xf>
    <xf numFmtId="0" fontId="21" fillId="7" borderId="141" xfId="0" applyFont="1" applyFill="1" applyBorder="1" applyAlignment="1" applyProtection="1">
      <alignment horizontal="center" vertical="center"/>
      <protection locked="0"/>
    </xf>
    <xf numFmtId="0" fontId="21" fillId="7" borderId="142" xfId="0" applyFont="1" applyFill="1" applyBorder="1" applyAlignment="1" applyProtection="1">
      <alignment horizontal="right" vertical="center"/>
      <protection locked="0"/>
    </xf>
    <xf numFmtId="0" fontId="21" fillId="7" borderId="164" xfId="0" applyFont="1" applyFill="1" applyBorder="1" applyAlignment="1" applyProtection="1">
      <alignment horizontal="left" vertical="center"/>
      <protection locked="0"/>
    </xf>
    <xf numFmtId="0" fontId="21" fillId="7" borderId="147" xfId="0" applyFont="1" applyFill="1" applyBorder="1" applyAlignment="1" applyProtection="1">
      <alignment horizontal="center" vertical="center"/>
      <protection locked="0"/>
    </xf>
    <xf numFmtId="0" fontId="21" fillId="7" borderId="148" xfId="0" applyFont="1" applyFill="1" applyBorder="1" applyAlignment="1" applyProtection="1">
      <alignment horizontal="right" vertical="center"/>
      <protection locked="0"/>
    </xf>
    <xf numFmtId="3" fontId="21" fillId="0" borderId="20" xfId="0" applyNumberFormat="1" applyFont="1" applyBorder="1" applyAlignment="1">
      <alignment horizontal="right" vertical="center"/>
    </xf>
    <xf numFmtId="0" fontId="21" fillId="0" borderId="0" xfId="0" applyFont="1" applyAlignment="1">
      <alignment vertical="top"/>
    </xf>
    <xf numFmtId="0" fontId="9" fillId="0" borderId="26" xfId="0" applyFont="1" applyBorder="1" applyAlignment="1">
      <alignment horizontal="center" vertical="center"/>
    </xf>
    <xf numFmtId="0" fontId="9" fillId="0" borderId="3" xfId="0" applyFont="1" applyBorder="1" applyAlignment="1">
      <alignment horizontal="center" vertical="center"/>
    </xf>
    <xf numFmtId="0" fontId="9" fillId="0" borderId="52" xfId="0" applyFont="1" applyBorder="1" applyAlignment="1">
      <alignment horizontal="center" vertical="center"/>
    </xf>
    <xf numFmtId="3" fontId="21" fillId="0" borderId="21" xfId="0" applyNumberFormat="1" applyFont="1" applyBorder="1" applyAlignment="1">
      <alignment horizontal="right" vertical="center"/>
    </xf>
    <xf numFmtId="3" fontId="21" fillId="0" borderId="163" xfId="0" applyNumberFormat="1" applyFont="1" applyBorder="1" applyAlignment="1">
      <alignment horizontal="right" vertical="center"/>
    </xf>
    <xf numFmtId="3" fontId="21" fillId="0" borderId="141" xfId="0" applyNumberFormat="1" applyFont="1" applyBorder="1" applyAlignment="1">
      <alignment horizontal="right" vertical="center"/>
    </xf>
    <xf numFmtId="3" fontId="21" fillId="0" borderId="164" xfId="0" applyNumberFormat="1" applyFont="1" applyBorder="1" applyAlignment="1">
      <alignment horizontal="right" vertical="center"/>
    </xf>
    <xf numFmtId="3" fontId="21" fillId="0" borderId="147" xfId="0" applyNumberFormat="1" applyFont="1" applyBorder="1" applyAlignment="1">
      <alignment horizontal="right" vertical="center"/>
    </xf>
    <xf numFmtId="3" fontId="21" fillId="0" borderId="63" xfId="0" applyNumberFormat="1" applyFont="1" applyBorder="1" applyAlignment="1">
      <alignment horizontal="right" vertical="center"/>
    </xf>
    <xf numFmtId="3" fontId="21" fillId="0" borderId="142" xfId="0" applyNumberFormat="1" applyFont="1" applyBorder="1" applyAlignment="1">
      <alignment horizontal="right" vertical="center"/>
    </xf>
    <xf numFmtId="3" fontId="21" fillId="0" borderId="148" xfId="0" applyNumberFormat="1" applyFont="1" applyBorder="1" applyAlignment="1">
      <alignment horizontal="right" vertical="center"/>
    </xf>
    <xf numFmtId="0" fontId="21" fillId="0" borderId="165" xfId="0" applyFont="1" applyBorder="1" applyAlignment="1">
      <alignment horizontal="center" vertical="center"/>
    </xf>
    <xf numFmtId="0" fontId="21" fillId="0" borderId="53" xfId="0" applyFont="1" applyBorder="1" applyAlignment="1">
      <alignment horizontal="left" vertical="center"/>
    </xf>
    <xf numFmtId="0" fontId="21" fillId="0" borderId="165" xfId="0" quotePrefix="1" applyFont="1" applyBorder="1" applyAlignment="1">
      <alignment horizontal="right" vertical="center"/>
    </xf>
    <xf numFmtId="3" fontId="21" fillId="0" borderId="165" xfId="0" applyNumberFormat="1" applyFont="1" applyBorder="1" applyAlignment="1">
      <alignment horizontal="right" vertical="center"/>
    </xf>
    <xf numFmtId="3" fontId="21" fillId="0" borderId="54" xfId="0" applyNumberFormat="1" applyFont="1" applyBorder="1" applyAlignment="1">
      <alignment horizontal="right" vertical="center"/>
    </xf>
    <xf numFmtId="0" fontId="21" fillId="2" borderId="7" xfId="0" applyFont="1" applyFill="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2" borderId="59" xfId="0" applyFont="1" applyFill="1" applyBorder="1" applyAlignment="1" applyProtection="1">
      <alignment horizontal="left" vertical="center"/>
      <protection locked="0"/>
    </xf>
    <xf numFmtId="0" fontId="21" fillId="0" borderId="7" xfId="0" applyFont="1" applyBorder="1" applyAlignment="1" applyProtection="1">
      <alignment horizontal="left" vertical="center"/>
      <protection locked="0"/>
    </xf>
    <xf numFmtId="0" fontId="21" fillId="2" borderId="6" xfId="0" applyFont="1" applyFill="1" applyBorder="1" applyAlignment="1" applyProtection="1">
      <alignment horizontal="center" vertical="center"/>
      <protection locked="0"/>
    </xf>
    <xf numFmtId="0" fontId="21" fillId="2" borderId="27" xfId="0" applyFont="1" applyFill="1" applyBorder="1" applyAlignment="1" applyProtection="1">
      <alignment horizontal="center" vertical="center"/>
      <protection locked="0"/>
    </xf>
    <xf numFmtId="0" fontId="31" fillId="0" borderId="0" xfId="0" applyFont="1" applyAlignment="1">
      <alignment horizontal="center" vertical="center"/>
    </xf>
    <xf numFmtId="0" fontId="0" fillId="0" borderId="0" xfId="0" applyAlignment="1">
      <alignment vertical="center"/>
    </xf>
    <xf numFmtId="0" fontId="31" fillId="0" borderId="0" xfId="0" applyFont="1" applyAlignment="1">
      <alignment horizontal="left" vertical="center"/>
    </xf>
    <xf numFmtId="49" fontId="21" fillId="2" borderId="6" xfId="0" applyNumberFormat="1" applyFont="1" applyFill="1" applyBorder="1" applyAlignment="1" applyProtection="1">
      <alignment horizontal="left" vertical="center"/>
      <protection locked="0"/>
    </xf>
    <xf numFmtId="49" fontId="21" fillId="0" borderId="5" xfId="0" applyNumberFormat="1" applyFont="1" applyBorder="1" applyAlignment="1" applyProtection="1">
      <alignment horizontal="left" vertical="center"/>
      <protection locked="0"/>
    </xf>
    <xf numFmtId="49" fontId="21" fillId="0" borderId="27" xfId="0" applyNumberFormat="1" applyFont="1" applyBorder="1" applyAlignment="1" applyProtection="1">
      <alignment horizontal="left" vertical="center"/>
      <protection locked="0"/>
    </xf>
    <xf numFmtId="165" fontId="21" fillId="2" borderId="6" xfId="0" applyNumberFormat="1" applyFont="1" applyFill="1" applyBorder="1" applyAlignment="1" applyProtection="1">
      <alignment horizontal="left" vertical="center"/>
      <protection locked="0"/>
    </xf>
    <xf numFmtId="165" fontId="21" fillId="0" borderId="27" xfId="0" applyNumberFormat="1" applyFont="1" applyBorder="1" applyAlignment="1" applyProtection="1">
      <alignment horizontal="left" vertical="center"/>
      <protection locked="0"/>
    </xf>
    <xf numFmtId="0" fontId="21" fillId="2" borderId="19" xfId="0" applyFont="1" applyFill="1" applyBorder="1" applyAlignment="1" applyProtection="1">
      <alignment vertical="center"/>
      <protection locked="0"/>
    </xf>
    <xf numFmtId="0" fontId="0" fillId="0" borderId="8" xfId="0" applyBorder="1" applyAlignment="1" applyProtection="1">
      <alignment vertical="center"/>
      <protection locked="0"/>
    </xf>
    <xf numFmtId="0" fontId="0" fillId="0" borderId="17" xfId="0" applyBorder="1" applyAlignment="1" applyProtection="1">
      <alignment vertical="center"/>
      <protection locked="0"/>
    </xf>
    <xf numFmtId="0" fontId="27" fillId="0" borderId="0" xfId="0" applyFont="1" applyAlignment="1">
      <alignment horizontal="center" vertical="center"/>
    </xf>
    <xf numFmtId="0" fontId="0" fillId="0" borderId="0" xfId="0" applyAlignment="1">
      <alignment horizontal="center" vertical="center"/>
    </xf>
    <xf numFmtId="0" fontId="21" fillId="2" borderId="19" xfId="0" applyFont="1"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49" fontId="21" fillId="2" borderId="6" xfId="0" applyNumberFormat="1" applyFont="1" applyFill="1" applyBorder="1" applyAlignment="1" applyProtection="1">
      <alignment vertical="center"/>
      <protection locked="0"/>
    </xf>
    <xf numFmtId="0" fontId="0" fillId="0" borderId="5" xfId="0" applyBorder="1" applyAlignment="1" applyProtection="1">
      <alignment vertical="center"/>
      <protection locked="0"/>
    </xf>
    <xf numFmtId="0" fontId="0" fillId="0" borderId="16" xfId="0" applyBorder="1" applyAlignment="1" applyProtection="1">
      <alignment vertical="center"/>
      <protection locked="0"/>
    </xf>
    <xf numFmtId="0" fontId="21" fillId="2" borderId="6" xfId="0" applyFont="1" applyFill="1" applyBorder="1" applyAlignment="1" applyProtection="1">
      <alignment vertical="center"/>
      <protection locked="0"/>
    </xf>
    <xf numFmtId="0" fontId="9" fillId="0" borderId="0" xfId="0" applyFont="1" applyAlignment="1">
      <alignment vertical="top" wrapText="1"/>
    </xf>
    <xf numFmtId="0" fontId="10" fillId="5" borderId="22" xfId="0" applyFont="1" applyFill="1" applyBorder="1" applyAlignment="1">
      <alignment horizontal="left" vertical="center"/>
    </xf>
    <xf numFmtId="0" fontId="0" fillId="5" borderId="0" xfId="0" applyFill="1"/>
    <xf numFmtId="0" fontId="10" fillId="5" borderId="22" xfId="0" applyFont="1" applyFill="1" applyBorder="1" applyAlignment="1">
      <alignment horizontal="left" vertical="top" wrapText="1"/>
    </xf>
    <xf numFmtId="0" fontId="0" fillId="5" borderId="0" xfId="0" applyFill="1" applyAlignment="1">
      <alignment vertical="top" wrapText="1"/>
    </xf>
    <xf numFmtId="0" fontId="21" fillId="2" borderId="62" xfId="0" applyFont="1" applyFill="1" applyBorder="1" applyAlignment="1" applyProtection="1">
      <alignment horizontal="left" vertical="center"/>
      <protection locked="0"/>
    </xf>
    <xf numFmtId="0" fontId="0" fillId="0" borderId="72" xfId="0" applyBorder="1" applyAlignment="1" applyProtection="1">
      <alignment horizontal="left" vertical="center"/>
      <protection locked="0"/>
    </xf>
    <xf numFmtId="0" fontId="0" fillId="0" borderId="117" xfId="0" applyBorder="1" applyAlignment="1" applyProtection="1">
      <alignment horizontal="left" vertical="center"/>
      <protection locked="0"/>
    </xf>
    <xf numFmtId="0" fontId="21" fillId="2" borderId="20" xfId="0" applyFont="1" applyFill="1" applyBorder="1" applyAlignment="1" applyProtection="1">
      <alignment horizontal="left" vertical="center"/>
      <protection locked="0"/>
    </xf>
    <xf numFmtId="0" fontId="21" fillId="0" borderId="21" xfId="0" applyFont="1" applyBorder="1" applyAlignment="1" applyProtection="1">
      <alignment horizontal="left" vertical="center"/>
      <protection locked="0"/>
    </xf>
    <xf numFmtId="0" fontId="21" fillId="2" borderId="21" xfId="0" applyFont="1" applyFill="1" applyBorder="1" applyAlignment="1" applyProtection="1">
      <alignment horizontal="center" vertical="center"/>
      <protection locked="0"/>
    </xf>
    <xf numFmtId="0" fontId="5" fillId="0" borderId="26" xfId="0" applyFont="1" applyBorder="1" applyAlignment="1">
      <alignment horizontal="center" vertical="center" wrapText="1"/>
    </xf>
    <xf numFmtId="0" fontId="5" fillId="0" borderId="52" xfId="0" applyFont="1" applyBorder="1" applyAlignment="1">
      <alignment horizontal="center" vertical="center" wrapText="1"/>
    </xf>
    <xf numFmtId="0" fontId="4" fillId="5" borderId="22" xfId="0" applyFont="1" applyFill="1" applyBorder="1" applyAlignment="1">
      <alignment vertical="center"/>
    </xf>
    <xf numFmtId="0" fontId="4" fillId="5" borderId="0" xfId="0" applyFont="1" applyFill="1"/>
    <xf numFmtId="0" fontId="21" fillId="2" borderId="4" xfId="0" applyFont="1" applyFill="1"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5" fillId="0" borderId="26" xfId="0" applyFont="1" applyBorder="1" applyAlignment="1">
      <alignment horizontal="left" vertical="center" wrapText="1"/>
    </xf>
    <xf numFmtId="0" fontId="5" fillId="0" borderId="52" xfId="0" applyFont="1" applyBorder="1" applyAlignment="1">
      <alignment horizontal="left" vertical="center" wrapText="1"/>
    </xf>
    <xf numFmtId="0" fontId="10" fillId="5" borderId="22" xfId="0" applyFont="1" applyFill="1" applyBorder="1" applyAlignment="1">
      <alignment vertical="center"/>
    </xf>
    <xf numFmtId="0" fontId="0" fillId="0" borderId="0" xfId="0"/>
    <xf numFmtId="0" fontId="21" fillId="2" borderId="26" xfId="0" applyFont="1" applyFill="1" applyBorder="1" applyAlignment="1" applyProtection="1">
      <alignment vertical="center"/>
      <protection locked="0"/>
    </xf>
    <xf numFmtId="0" fontId="0" fillId="0" borderId="1" xfId="0" applyBorder="1" applyAlignment="1" applyProtection="1">
      <alignment vertical="center"/>
      <protection locked="0"/>
    </xf>
    <xf numFmtId="0" fontId="0" fillId="0" borderId="52" xfId="0" applyBorder="1" applyAlignment="1" applyProtection="1">
      <alignment vertical="center"/>
      <protection locked="0"/>
    </xf>
    <xf numFmtId="0" fontId="9" fillId="0" borderId="2" xfId="0" applyFont="1" applyBorder="1" applyAlignment="1">
      <alignment vertical="center"/>
    </xf>
    <xf numFmtId="0" fontId="0" fillId="0" borderId="2" xfId="0" applyBorder="1" applyAlignment="1">
      <alignment vertical="center"/>
    </xf>
    <xf numFmtId="0" fontId="21" fillId="2" borderId="62" xfId="0" applyFont="1" applyFill="1" applyBorder="1" applyAlignment="1" applyProtection="1">
      <alignment vertical="center"/>
      <protection locked="0"/>
    </xf>
    <xf numFmtId="0" fontId="0" fillId="0" borderId="72" xfId="0" applyBorder="1" applyAlignment="1" applyProtection="1">
      <alignment vertical="center"/>
      <protection locked="0"/>
    </xf>
    <xf numFmtId="0" fontId="0" fillId="0" borderId="117" xfId="0" applyBorder="1" applyAlignment="1" applyProtection="1">
      <alignment vertical="center"/>
      <protection locked="0"/>
    </xf>
    <xf numFmtId="0" fontId="21" fillId="2" borderId="60" xfId="0" applyFont="1" applyFill="1" applyBorder="1" applyAlignment="1" applyProtection="1">
      <alignment horizontal="left" vertical="center"/>
      <protection locked="0"/>
    </xf>
    <xf numFmtId="0" fontId="21" fillId="0" borderId="65" xfId="0" applyFont="1" applyBorder="1" applyAlignment="1" applyProtection="1">
      <alignment horizontal="left" vertical="center"/>
      <protection locked="0"/>
    </xf>
    <xf numFmtId="0" fontId="21" fillId="2" borderId="65" xfId="0" applyFont="1" applyFill="1" applyBorder="1" applyAlignment="1" applyProtection="1">
      <alignment horizontal="center" vertical="center"/>
      <protection locked="0"/>
    </xf>
    <xf numFmtId="0" fontId="10" fillId="5" borderId="0" xfId="0" applyFont="1" applyFill="1"/>
    <xf numFmtId="0" fontId="10" fillId="5" borderId="0" xfId="0" applyFont="1" applyFill="1" applyAlignment="1">
      <alignment vertical="center"/>
    </xf>
    <xf numFmtId="0" fontId="0" fillId="5" borderId="0" xfId="0" applyFill="1" applyAlignment="1">
      <alignment vertical="center"/>
    </xf>
    <xf numFmtId="0" fontId="20" fillId="3" borderId="24" xfId="0" applyFont="1" applyFill="1" applyBorder="1" applyAlignment="1">
      <alignment horizontal="center" vertical="center" wrapText="1"/>
    </xf>
    <xf numFmtId="0" fontId="20" fillId="0" borderId="89" xfId="0" applyFont="1" applyBorder="1" applyAlignment="1">
      <alignment vertical="center" wrapText="1"/>
    </xf>
    <xf numFmtId="0" fontId="20" fillId="3" borderId="24" xfId="0" applyFont="1" applyFill="1" applyBorder="1" applyAlignment="1">
      <alignment horizontal="center" vertical="top" wrapText="1"/>
    </xf>
    <xf numFmtId="0" fontId="20" fillId="0" borderId="89" xfId="0" applyFont="1" applyBorder="1" applyAlignment="1">
      <alignment vertical="top" wrapText="1"/>
    </xf>
    <xf numFmtId="0" fontId="0" fillId="3" borderId="118" xfId="0" applyFill="1" applyBorder="1"/>
    <xf numFmtId="0" fontId="0" fillId="0" borderId="46" xfId="0" applyBorder="1"/>
    <xf numFmtId="0" fontId="0" fillId="0" borderId="119" xfId="0" applyBorder="1"/>
    <xf numFmtId="0" fontId="19" fillId="3" borderId="25" xfId="0" applyFont="1" applyFill="1" applyBorder="1" applyAlignment="1">
      <alignment horizontal="center" vertical="center"/>
    </xf>
    <xf numFmtId="0" fontId="19" fillId="0" borderId="33" xfId="0" applyFont="1" applyBorder="1" applyAlignment="1">
      <alignment horizontal="center" vertical="center"/>
    </xf>
    <xf numFmtId="2" fontId="19" fillId="3" borderId="25" xfId="0" applyNumberFormat="1" applyFont="1" applyFill="1" applyBorder="1" applyAlignment="1">
      <alignment horizontal="center" vertical="center"/>
    </xf>
    <xf numFmtId="0" fontId="19" fillId="0" borderId="34" xfId="0" applyFont="1" applyBorder="1" applyAlignment="1">
      <alignment horizontal="center" vertical="center"/>
    </xf>
    <xf numFmtId="0" fontId="9" fillId="3" borderId="25" xfId="0" applyFont="1" applyFill="1" applyBorder="1"/>
    <xf numFmtId="0" fontId="10" fillId="0" borderId="34" xfId="0" applyFont="1" applyBorder="1"/>
    <xf numFmtId="0" fontId="0" fillId="3" borderId="120" xfId="0" applyFill="1" applyBorder="1"/>
    <xf numFmtId="0" fontId="0" fillId="0" borderId="42" xfId="0" applyBorder="1"/>
    <xf numFmtId="0" fontId="0" fillId="0" borderId="121" xfId="0" applyBorder="1"/>
    <xf numFmtId="0" fontId="10" fillId="3" borderId="26" xfId="0" applyFont="1" applyFill="1" applyBorder="1"/>
    <xf numFmtId="0" fontId="0" fillId="0" borderId="52" xfId="0" applyBorder="1"/>
    <xf numFmtId="0" fontId="0" fillId="0" borderId="25" xfId="0" applyBorder="1" applyProtection="1">
      <protection locked="0"/>
    </xf>
    <xf numFmtId="0" fontId="0" fillId="0" borderId="34" xfId="0" applyBorder="1" applyProtection="1">
      <protection locked="0"/>
    </xf>
    <xf numFmtId="0" fontId="0" fillId="0" borderId="31" xfId="0" applyBorder="1" applyAlignment="1" applyProtection="1">
      <alignment horizontal="left"/>
      <protection locked="0"/>
    </xf>
    <xf numFmtId="0" fontId="0" fillId="0" borderId="72" xfId="0" applyBorder="1" applyAlignment="1" applyProtection="1">
      <alignment horizontal="left"/>
      <protection locked="0"/>
    </xf>
    <xf numFmtId="0" fontId="0" fillId="0" borderId="28" xfId="0" applyBorder="1" applyAlignment="1" applyProtection="1">
      <alignment horizontal="left"/>
      <protection locked="0"/>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xf numFmtId="0" fontId="0" fillId="0" borderId="27" xfId="0" applyBorder="1" applyAlignment="1" applyProtection="1">
      <alignment horizontal="left"/>
      <protection locked="0"/>
    </xf>
    <xf numFmtId="0" fontId="0" fillId="0" borderId="4" xfId="0" applyBorder="1" applyAlignment="1">
      <alignment horizontal="left"/>
    </xf>
    <xf numFmtId="0" fontId="0" fillId="0" borderId="5" xfId="0" applyBorder="1" applyAlignment="1">
      <alignment horizontal="left"/>
    </xf>
    <xf numFmtId="0" fontId="0" fillId="0" borderId="27" xfId="0" applyBorder="1" applyAlignment="1">
      <alignment horizontal="left"/>
    </xf>
    <xf numFmtId="0" fontId="0" fillId="0" borderId="4" xfId="0" applyBorder="1"/>
    <xf numFmtId="0" fontId="0" fillId="0" borderId="5" xfId="0" applyBorder="1"/>
    <xf numFmtId="0" fontId="0" fillId="0" borderId="27" xfId="0" applyBorder="1"/>
    <xf numFmtId="0" fontId="0" fillId="0" borderId="4" xfId="0" applyBorder="1" applyProtection="1">
      <protection locked="0"/>
    </xf>
    <xf numFmtId="0" fontId="0" fillId="0" borderId="5" xfId="0" applyBorder="1" applyProtection="1">
      <protection locked="0"/>
    </xf>
    <xf numFmtId="0" fontId="0" fillId="0" borderId="27" xfId="0" applyBorder="1" applyProtection="1">
      <protection locked="0"/>
    </xf>
    <xf numFmtId="0" fontId="7" fillId="0" borderId="26" xfId="0" applyFont="1" applyBorder="1" applyAlignment="1">
      <alignment vertical="center"/>
    </xf>
    <xf numFmtId="0" fontId="21" fillId="0" borderId="1" xfId="0" applyFont="1" applyBorder="1" applyAlignment="1">
      <alignment vertical="center"/>
    </xf>
    <xf numFmtId="0" fontId="0" fillId="0" borderId="14" xfId="0" applyBorder="1" applyAlignment="1">
      <alignment horizontal="left"/>
    </xf>
    <xf numFmtId="0" fontId="0" fillId="0" borderId="8" xfId="0" applyBorder="1" applyAlignment="1">
      <alignment horizontal="left"/>
    </xf>
    <xf numFmtId="0" fontId="0" fillId="0" borderId="18" xfId="0" applyBorder="1" applyAlignment="1">
      <alignment horizontal="left"/>
    </xf>
    <xf numFmtId="0" fontId="0" fillId="2" borderId="6" xfId="0" applyFill="1" applyBorder="1" applyAlignment="1" applyProtection="1">
      <alignment horizontal="right" vertical="center"/>
      <protection locked="0"/>
    </xf>
    <xf numFmtId="0" fontId="0" fillId="0" borderId="16" xfId="0" applyBorder="1" applyAlignment="1" applyProtection="1">
      <alignment horizontal="right" vertical="center"/>
      <protection locked="0"/>
    </xf>
    <xf numFmtId="0" fontId="0" fillId="2" borderId="62" xfId="0" applyFill="1" applyBorder="1" applyAlignment="1" applyProtection="1">
      <alignment horizontal="right" vertical="center"/>
      <protection locked="0"/>
    </xf>
    <xf numFmtId="0" fontId="0" fillId="0" borderId="117" xfId="0" applyBorder="1" applyAlignment="1" applyProtection="1">
      <alignment horizontal="right" vertical="center"/>
      <protection locked="0"/>
    </xf>
    <xf numFmtId="0" fontId="0" fillId="2" borderId="19" xfId="0" applyFill="1" applyBorder="1" applyAlignment="1" applyProtection="1">
      <alignment horizontal="right" vertical="center"/>
      <protection locked="0"/>
    </xf>
    <xf numFmtId="0" fontId="0" fillId="2" borderId="17" xfId="0" applyFill="1" applyBorder="1" applyAlignment="1" applyProtection="1">
      <alignment horizontal="right" vertical="center"/>
      <protection locked="0"/>
    </xf>
    <xf numFmtId="0" fontId="0" fillId="2" borderId="16" xfId="0" applyFill="1" applyBorder="1" applyAlignment="1" applyProtection="1">
      <alignment horizontal="right" vertical="center"/>
      <protection locked="0"/>
    </xf>
    <xf numFmtId="0" fontId="0" fillId="2" borderId="110" xfId="0" applyFill="1" applyBorder="1" applyAlignment="1" applyProtection="1">
      <alignment horizontal="right" vertical="center"/>
      <protection locked="0"/>
    </xf>
    <xf numFmtId="0" fontId="0" fillId="2" borderId="15" xfId="0" applyFill="1" applyBorder="1" applyAlignment="1" applyProtection="1">
      <alignment horizontal="right" vertical="center"/>
      <protection locked="0"/>
    </xf>
    <xf numFmtId="0" fontId="0" fillId="0" borderId="58" xfId="0" applyBorder="1"/>
    <xf numFmtId="0" fontId="0" fillId="0" borderId="70" xfId="0" applyBorder="1"/>
    <xf numFmtId="0" fontId="0" fillId="0" borderId="78" xfId="0" applyBorder="1"/>
    <xf numFmtId="0" fontId="4" fillId="0" borderId="23" xfId="0" applyFont="1" applyBorder="1" applyProtection="1">
      <protection locked="0"/>
    </xf>
    <xf numFmtId="0" fontId="0" fillId="0" borderId="2" xfId="0" applyBorder="1" applyProtection="1">
      <protection locked="0"/>
    </xf>
    <xf numFmtId="0" fontId="0" fillId="0" borderId="122" xfId="0" applyBorder="1" applyProtection="1">
      <protection locked="0"/>
    </xf>
    <xf numFmtId="0" fontId="0" fillId="0" borderId="14" xfId="0" applyBorder="1"/>
    <xf numFmtId="0" fontId="0" fillId="0" borderId="8" xfId="0" applyBorder="1"/>
    <xf numFmtId="0" fontId="0" fillId="0" borderId="17" xfId="0" applyBorder="1" applyAlignment="1" applyProtection="1">
      <alignment horizontal="right" vertical="center"/>
      <protection locked="0"/>
    </xf>
    <xf numFmtId="0" fontId="5" fillId="0" borderId="161" xfId="0" applyFont="1"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5" fillId="0" borderId="162" xfId="0" applyFont="1" applyBorder="1" applyAlignment="1">
      <alignment horizontal="center" vertical="center" wrapText="1"/>
    </xf>
    <xf numFmtId="0" fontId="0" fillId="0" borderId="160" xfId="0" applyBorder="1" applyAlignment="1">
      <alignment horizontal="center" vertical="center" wrapText="1"/>
    </xf>
    <xf numFmtId="0" fontId="0" fillId="0" borderId="115" xfId="0" applyBorder="1" applyAlignment="1">
      <alignment horizontal="center" vertical="center" wrapText="1"/>
    </xf>
    <xf numFmtId="0" fontId="4" fillId="0" borderId="0" xfId="0" applyFont="1" applyAlignment="1">
      <alignment horizontal="left" vertical="center" wrapText="1"/>
    </xf>
    <xf numFmtId="0" fontId="5" fillId="0" borderId="24" xfId="0" applyFont="1" applyBorder="1" applyAlignment="1">
      <alignment horizontal="center" vertical="center" textRotation="90" wrapText="1"/>
    </xf>
    <xf numFmtId="0" fontId="5" fillId="0" borderId="88" xfId="0" applyFont="1" applyBorder="1" applyAlignment="1">
      <alignment horizontal="center" vertical="center" textRotation="90" wrapText="1"/>
    </xf>
    <xf numFmtId="0" fontId="5" fillId="0" borderId="89" xfId="0" applyFont="1" applyBorder="1" applyAlignment="1">
      <alignment horizontal="center" vertical="center" textRotation="90" wrapText="1"/>
    </xf>
    <xf numFmtId="0" fontId="4" fillId="0" borderId="0" xfId="0" applyFont="1" applyAlignment="1">
      <alignment horizontal="left" vertical="top" wrapText="1"/>
    </xf>
    <xf numFmtId="0" fontId="9" fillId="0" borderId="24" xfId="0" applyFont="1" applyBorder="1" applyAlignment="1">
      <alignment horizontal="left" vertical="center" wrapText="1"/>
    </xf>
    <xf numFmtId="0" fontId="9" fillId="0" borderId="88" xfId="0" applyFont="1" applyBorder="1" applyAlignment="1">
      <alignment horizontal="left" vertical="center" wrapText="1"/>
    </xf>
    <xf numFmtId="0" fontId="9" fillId="0" borderId="89" xfId="0" applyFont="1" applyBorder="1" applyAlignment="1">
      <alignment horizontal="left" vertical="center" wrapText="1"/>
    </xf>
    <xf numFmtId="0" fontId="9" fillId="0" borderId="26" xfId="0" applyFont="1" applyBorder="1" applyAlignment="1">
      <alignment horizontal="center" vertical="center"/>
    </xf>
    <xf numFmtId="0" fontId="9" fillId="0" borderId="1" xfId="0" applyFont="1" applyBorder="1" applyAlignment="1">
      <alignment horizontal="center" vertical="center"/>
    </xf>
    <xf numFmtId="0" fontId="0" fillId="0" borderId="1" xfId="0" applyBorder="1" applyAlignment="1">
      <alignment horizontal="center" vertical="center"/>
    </xf>
    <xf numFmtId="0" fontId="4" fillId="0" borderId="14" xfId="0" applyFont="1" applyBorder="1" applyAlignment="1">
      <alignment horizontal="center" vertical="center" wrapText="1"/>
    </xf>
    <xf numFmtId="0" fontId="4" fillId="0" borderId="149" xfId="0" applyFont="1" applyBorder="1" applyAlignment="1">
      <alignment horizontal="center" vertical="center" wrapText="1"/>
    </xf>
    <xf numFmtId="0" fontId="4" fillId="0" borderId="17" xfId="0" applyFont="1" applyBorder="1" applyAlignment="1">
      <alignment horizontal="center" vertical="center" wrapText="1"/>
    </xf>
    <xf numFmtId="0" fontId="9" fillId="0" borderId="25" xfId="0" applyFont="1" applyBorder="1" applyAlignment="1">
      <alignment horizontal="center" vertical="center"/>
    </xf>
    <xf numFmtId="0" fontId="9" fillId="0" borderId="34" xfId="0" applyFont="1" applyBorder="1" applyAlignment="1">
      <alignment horizontal="center" vertical="center"/>
    </xf>
    <xf numFmtId="0" fontId="5" fillId="0" borderId="156" xfId="0" applyFont="1" applyBorder="1" applyAlignment="1">
      <alignment horizontal="center" vertical="center" textRotation="90" wrapText="1"/>
    </xf>
    <xf numFmtId="0" fontId="5" fillId="0" borderId="158" xfId="0" applyFont="1" applyBorder="1" applyAlignment="1">
      <alignment horizontal="center" vertical="center" textRotation="90" wrapText="1"/>
    </xf>
    <xf numFmtId="0" fontId="5" fillId="0" borderId="159" xfId="0" applyFont="1" applyBorder="1" applyAlignment="1">
      <alignment horizontal="center" vertical="center" textRotation="90" wrapText="1"/>
    </xf>
    <xf numFmtId="0" fontId="5" fillId="9" borderId="155" xfId="0" applyFont="1" applyFill="1" applyBorder="1" applyAlignment="1">
      <alignment horizontal="center" vertical="center" textRotation="90"/>
    </xf>
    <xf numFmtId="0" fontId="5" fillId="9" borderId="157" xfId="0" applyFont="1" applyFill="1" applyBorder="1" applyAlignment="1">
      <alignment horizontal="center" vertical="center" textRotation="90"/>
    </xf>
    <xf numFmtId="0" fontId="5" fillId="9" borderId="111" xfId="0" applyFont="1" applyFill="1" applyBorder="1" applyAlignment="1">
      <alignment horizontal="center" vertical="center" textRotation="90"/>
    </xf>
    <xf numFmtId="0" fontId="0" fillId="0" borderId="18" xfId="0" applyBorder="1"/>
    <xf numFmtId="0" fontId="0" fillId="0" borderId="58" xfId="0" applyBorder="1" applyAlignment="1">
      <alignment wrapText="1"/>
    </xf>
    <xf numFmtId="0" fontId="0" fillId="0" borderId="78" xfId="0" applyBorder="1" applyAlignment="1">
      <alignment wrapText="1"/>
    </xf>
    <xf numFmtId="0" fontId="10" fillId="0" borderId="0" xfId="0" applyFont="1" applyAlignment="1">
      <alignment horizontal="left" vertical="center" wrapText="1"/>
    </xf>
    <xf numFmtId="0" fontId="0" fillId="0" borderId="0" xfId="0" applyAlignment="1">
      <alignment horizontal="left" wrapText="1"/>
    </xf>
    <xf numFmtId="0" fontId="9" fillId="0" borderId="25" xfId="0" applyFont="1" applyBorder="1" applyAlignment="1">
      <alignment horizontal="left"/>
    </xf>
    <xf numFmtId="0" fontId="0" fillId="0" borderId="34" xfId="0" applyBorder="1"/>
    <xf numFmtId="0" fontId="9" fillId="0" borderId="26" xfId="0" applyFont="1" applyBorder="1" applyAlignment="1">
      <alignment vertical="center"/>
    </xf>
    <xf numFmtId="0" fontId="9" fillId="0" borderId="1" xfId="0" applyFont="1" applyBorder="1" applyAlignment="1">
      <alignment vertical="center"/>
    </xf>
    <xf numFmtId="0" fontId="0" fillId="0" borderId="31" xfId="0" applyBorder="1" applyProtection="1">
      <protection locked="0"/>
    </xf>
    <xf numFmtId="0" fontId="0" fillId="0" borderId="28" xfId="0" applyBorder="1" applyProtection="1">
      <protection locked="0"/>
    </xf>
    <xf numFmtId="0" fontId="0" fillId="0" borderId="0" xfId="0" applyAlignment="1">
      <alignment horizontal="center"/>
    </xf>
    <xf numFmtId="0" fontId="0" fillId="0" borderId="0" xfId="0" applyAlignment="1">
      <alignment horizontal="left"/>
    </xf>
    <xf numFmtId="0" fontId="0" fillId="2" borderId="5" xfId="0" applyFill="1" applyBorder="1" applyAlignment="1" applyProtection="1">
      <alignment horizontal="right"/>
      <protection locked="0"/>
    </xf>
    <xf numFmtId="0" fontId="0" fillId="2" borderId="27" xfId="0" applyFill="1" applyBorder="1" applyAlignment="1" applyProtection="1">
      <alignment horizontal="right"/>
      <protection locked="0"/>
    </xf>
    <xf numFmtId="0" fontId="5" fillId="0" borderId="3" xfId="0" applyFont="1" applyBorder="1" applyAlignment="1">
      <alignment horizontal="center" vertical="center" wrapText="1"/>
    </xf>
    <xf numFmtId="0" fontId="0" fillId="2" borderId="8" xfId="0" applyFill="1" applyBorder="1" applyAlignment="1" applyProtection="1">
      <alignment horizontal="right"/>
      <protection locked="0"/>
    </xf>
    <xf numFmtId="0" fontId="0" fillId="2" borderId="18" xfId="0" applyFill="1" applyBorder="1" applyAlignment="1" applyProtection="1">
      <alignment horizontal="right"/>
      <protection locked="0"/>
    </xf>
    <xf numFmtId="0" fontId="0" fillId="3" borderId="72" xfId="0" applyFill="1" applyBorder="1" applyAlignment="1" applyProtection="1">
      <alignment horizontal="right"/>
      <protection locked="0"/>
    </xf>
    <xf numFmtId="0" fontId="0" fillId="3" borderId="28" xfId="0" applyFill="1" applyBorder="1" applyAlignment="1" applyProtection="1">
      <alignment horizontal="right"/>
      <protection locked="0"/>
    </xf>
    <xf numFmtId="0" fontId="0" fillId="2" borderId="6" xfId="0" applyFill="1" applyBorder="1" applyAlignment="1" applyProtection="1">
      <alignment horizontal="right"/>
      <protection locked="0"/>
    </xf>
    <xf numFmtId="0" fontId="0" fillId="0" borderId="27" xfId="0" applyBorder="1" applyAlignment="1" applyProtection="1">
      <alignment horizontal="right"/>
      <protection locked="0"/>
    </xf>
    <xf numFmtId="0" fontId="0" fillId="2" borderId="19" xfId="0" applyFill="1" applyBorder="1" applyAlignment="1" applyProtection="1">
      <alignment horizontal="right"/>
      <protection locked="0"/>
    </xf>
    <xf numFmtId="0" fontId="0" fillId="0" borderId="18" xfId="0" applyBorder="1" applyAlignment="1" applyProtection="1">
      <alignment horizontal="right"/>
      <protection locked="0"/>
    </xf>
    <xf numFmtId="0" fontId="0" fillId="3" borderId="6" xfId="0" applyFill="1" applyBorder="1" applyAlignment="1" applyProtection="1">
      <alignment horizontal="right"/>
      <protection locked="0"/>
    </xf>
    <xf numFmtId="0" fontId="0" fillId="3" borderId="27" xfId="0" applyFill="1" applyBorder="1" applyAlignment="1" applyProtection="1">
      <alignment horizontal="right"/>
      <protection locked="0"/>
    </xf>
    <xf numFmtId="0" fontId="0" fillId="0" borderId="26" xfId="0" applyBorder="1" applyAlignment="1">
      <alignment vertical="center"/>
    </xf>
    <xf numFmtId="0" fontId="0" fillId="0" borderId="52" xfId="0" applyBorder="1" applyAlignment="1">
      <alignment vertical="center"/>
    </xf>
    <xf numFmtId="0" fontId="0" fillId="2" borderId="62" xfId="0" applyFill="1" applyBorder="1" applyAlignment="1" applyProtection="1">
      <alignment horizontal="right"/>
      <protection locked="0"/>
    </xf>
    <xf numFmtId="0" fontId="0" fillId="0" borderId="28" xfId="0" applyBorder="1" applyAlignment="1" applyProtection="1">
      <alignment horizontal="right"/>
      <protection locked="0"/>
    </xf>
    <xf numFmtId="0" fontId="0" fillId="0" borderId="31" xfId="0" applyBorder="1"/>
    <xf numFmtId="0" fontId="0" fillId="0" borderId="28" xfId="0" applyBorder="1"/>
    <xf numFmtId="0" fontId="9" fillId="0" borderId="2" xfId="0" applyFont="1" applyBorder="1"/>
    <xf numFmtId="0" fontId="0" fillId="0" borderId="2" xfId="0" applyBorder="1"/>
    <xf numFmtId="0" fontId="7" fillId="0" borderId="0" xfId="0" applyFont="1"/>
    <xf numFmtId="0" fontId="10" fillId="2" borderId="62" xfId="0" applyFont="1" applyFill="1" applyBorder="1" applyAlignment="1" applyProtection="1">
      <alignment horizontal="right"/>
      <protection locked="0"/>
    </xf>
    <xf numFmtId="0" fontId="10" fillId="2" borderId="19" xfId="0" applyFont="1" applyFill="1" applyBorder="1" applyAlignment="1" applyProtection="1">
      <alignment horizontal="right" vertical="center"/>
      <protection locked="0"/>
    </xf>
    <xf numFmtId="0" fontId="10" fillId="2" borderId="17" xfId="0" applyFont="1" applyFill="1" applyBorder="1" applyAlignment="1" applyProtection="1">
      <alignment horizontal="right" vertical="center"/>
      <protection locked="0"/>
    </xf>
    <xf numFmtId="0" fontId="10" fillId="0" borderId="14" xfId="0" applyFont="1" applyBorder="1"/>
    <xf numFmtId="0" fontId="9" fillId="0" borderId="2" xfId="0" applyFont="1" applyBorder="1" applyAlignment="1">
      <alignment horizontal="left"/>
    </xf>
    <xf numFmtId="0" fontId="10" fillId="2" borderId="6" xfId="0" applyFont="1" applyFill="1" applyBorder="1" applyAlignment="1" applyProtection="1">
      <alignment horizontal="right"/>
      <protection locked="0"/>
    </xf>
    <xf numFmtId="0" fontId="10" fillId="2" borderId="16" xfId="0" applyFont="1" applyFill="1" applyBorder="1" applyAlignment="1" applyProtection="1">
      <alignment horizontal="right"/>
      <protection locked="0"/>
    </xf>
    <xf numFmtId="0" fontId="0" fillId="0" borderId="117" xfId="0" applyBorder="1" applyAlignment="1" applyProtection="1">
      <alignment horizontal="right"/>
      <protection locked="0"/>
    </xf>
    <xf numFmtId="0" fontId="10" fillId="0" borderId="31" xfId="0" applyFont="1" applyBorder="1"/>
    <xf numFmtId="0" fontId="0" fillId="0" borderId="72" xfId="0" applyBorder="1"/>
    <xf numFmtId="0" fontId="10" fillId="0" borderId="4" xfId="0" applyFont="1" applyBorder="1"/>
    <xf numFmtId="0" fontId="0" fillId="2" borderId="62" xfId="0" applyFill="1" applyBorder="1" applyAlignment="1" applyProtection="1">
      <alignment horizontal="right" wrapText="1"/>
      <protection locked="0"/>
    </xf>
    <xf numFmtId="0" fontId="10" fillId="2" borderId="6" xfId="0" applyFont="1" applyFill="1" applyBorder="1" applyAlignment="1" applyProtection="1">
      <alignment horizontal="right" wrapText="1"/>
      <protection locked="0"/>
    </xf>
    <xf numFmtId="0" fontId="0" fillId="2" borderId="61" xfId="0" applyFill="1" applyBorder="1" applyAlignment="1" applyProtection="1">
      <alignment horizontal="right"/>
      <protection locked="0"/>
    </xf>
    <xf numFmtId="0" fontId="0" fillId="0" borderId="78" xfId="0" applyBorder="1" applyAlignment="1" applyProtection="1">
      <alignment horizontal="right"/>
      <protection locked="0"/>
    </xf>
    <xf numFmtId="0" fontId="0" fillId="2" borderId="4" xfId="0" applyFill="1" applyBorder="1" applyAlignment="1" applyProtection="1">
      <alignment horizontal="left"/>
      <protection locked="0"/>
    </xf>
    <xf numFmtId="0" fontId="0" fillId="2" borderId="5" xfId="0" applyFill="1" applyBorder="1" applyAlignment="1" applyProtection="1">
      <alignment horizontal="left"/>
      <protection locked="0"/>
    </xf>
    <xf numFmtId="0" fontId="0" fillId="2" borderId="27" xfId="0" applyFill="1" applyBorder="1" applyAlignment="1" applyProtection="1">
      <alignment horizontal="left"/>
      <protection locked="0"/>
    </xf>
    <xf numFmtId="0" fontId="9" fillId="0" borderId="1" xfId="0" applyFont="1" applyBorder="1" applyAlignment="1">
      <alignment horizontal="left"/>
    </xf>
    <xf numFmtId="0" fontId="0" fillId="0" borderId="1" xfId="0" applyBorder="1" applyAlignment="1">
      <alignment vertical="center"/>
    </xf>
    <xf numFmtId="0" fontId="10" fillId="2" borderId="59" xfId="0" applyFont="1" applyFill="1" applyBorder="1" applyAlignment="1" applyProtection="1">
      <alignment horizontal="left"/>
      <protection locked="0"/>
    </xf>
    <xf numFmtId="0" fontId="10" fillId="2" borderId="7" xfId="0" applyFont="1" applyFill="1" applyBorder="1" applyAlignment="1" applyProtection="1">
      <alignment horizontal="left"/>
      <protection locked="0"/>
    </xf>
    <xf numFmtId="0" fontId="0" fillId="2" borderId="20" xfId="0" applyFill="1" applyBorder="1" applyAlignment="1" applyProtection="1">
      <alignment horizontal="left"/>
      <protection locked="0"/>
    </xf>
    <xf numFmtId="0" fontId="0" fillId="2" borderId="21" xfId="0" applyFill="1" applyBorder="1" applyAlignment="1" applyProtection="1">
      <alignment horizontal="left"/>
      <protection locked="0"/>
    </xf>
    <xf numFmtId="0" fontId="0" fillId="2" borderId="59" xfId="0" applyFill="1" applyBorder="1" applyAlignment="1" applyProtection="1">
      <alignment horizontal="left"/>
      <protection locked="0"/>
    </xf>
    <xf numFmtId="0" fontId="0" fillId="2" borderId="7" xfId="0" applyFill="1" applyBorder="1" applyAlignment="1" applyProtection="1">
      <alignment horizontal="left"/>
      <protection locked="0"/>
    </xf>
    <xf numFmtId="0" fontId="5" fillId="0" borderId="76" xfId="0" applyFont="1" applyBorder="1" applyAlignment="1">
      <alignment horizontal="center" wrapText="1"/>
    </xf>
    <xf numFmtId="0" fontId="5" fillId="0" borderId="52" xfId="0" applyFont="1" applyBorder="1" applyAlignment="1">
      <alignment horizontal="center" wrapText="1"/>
    </xf>
    <xf numFmtId="0" fontId="0" fillId="2" borderId="14"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0" fillId="2" borderId="60" xfId="0" applyFill="1" applyBorder="1" applyAlignment="1" applyProtection="1">
      <alignment horizontal="left"/>
      <protection locked="0"/>
    </xf>
    <xf numFmtId="0" fontId="0" fillId="2" borderId="65" xfId="0" applyFill="1" applyBorder="1" applyAlignment="1" applyProtection="1">
      <alignment horizontal="left"/>
      <protection locked="0"/>
    </xf>
    <xf numFmtId="0" fontId="10" fillId="2" borderId="60" xfId="0" applyFont="1" applyFill="1" applyBorder="1" applyAlignment="1" applyProtection="1">
      <alignment horizontal="left"/>
      <protection locked="0"/>
    </xf>
    <xf numFmtId="0" fontId="10" fillId="2" borderId="65" xfId="0" applyFont="1" applyFill="1" applyBorder="1" applyAlignment="1" applyProtection="1">
      <alignment horizontal="left"/>
      <protection locked="0"/>
    </xf>
    <xf numFmtId="0" fontId="0" fillId="0" borderId="14" xfId="0" applyBorder="1" applyAlignment="1" applyProtection="1">
      <alignment horizontal="left"/>
      <protection locked="0"/>
    </xf>
    <xf numFmtId="0" fontId="0" fillId="0" borderId="8" xfId="0" applyBorder="1" applyAlignment="1" applyProtection="1">
      <alignment horizontal="left"/>
      <protection locked="0"/>
    </xf>
    <xf numFmtId="0" fontId="0" fillId="0" borderId="18" xfId="0" applyBorder="1" applyProtection="1">
      <protection locked="0"/>
    </xf>
    <xf numFmtId="0" fontId="9" fillId="6" borderId="26"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52"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0" fillId="3" borderId="52" xfId="0" applyFill="1" applyBorder="1" applyAlignment="1">
      <alignment horizontal="center" vertical="center" wrapText="1"/>
    </xf>
    <xf numFmtId="0" fontId="21" fillId="3" borderId="20" xfId="0" applyFont="1" applyFill="1" applyBorder="1" applyAlignment="1" applyProtection="1">
      <alignment horizontal="left" vertical="center" wrapText="1"/>
      <protection locked="0"/>
    </xf>
    <xf numFmtId="0" fontId="21" fillId="0" borderId="59" xfId="0" applyFont="1" applyBorder="1" applyAlignment="1" applyProtection="1">
      <alignment horizontal="left" vertical="center" wrapText="1"/>
      <protection locked="0"/>
    </xf>
    <xf numFmtId="0" fontId="21" fillId="3" borderId="63" xfId="0" applyFont="1" applyFill="1" applyBorder="1" applyAlignment="1" applyProtection="1">
      <alignment horizontal="center" vertical="center" wrapText="1"/>
      <protection locked="0"/>
    </xf>
    <xf numFmtId="0" fontId="21" fillId="0" borderId="64" xfId="0" applyFont="1" applyBorder="1" applyAlignment="1" applyProtection="1">
      <alignment horizontal="center" vertical="center" wrapText="1"/>
      <protection locked="0"/>
    </xf>
    <xf numFmtId="0" fontId="21" fillId="3" borderId="21" xfId="0" applyFont="1" applyFill="1" applyBorder="1" applyAlignment="1" applyProtection="1">
      <alignment horizontal="center" vertical="center" wrapText="1"/>
      <protection locked="0"/>
    </xf>
    <xf numFmtId="0" fontId="21" fillId="0" borderId="7" xfId="0" applyFont="1" applyBorder="1" applyAlignment="1" applyProtection="1">
      <alignment horizontal="center" vertical="center" wrapText="1"/>
      <protection locked="0"/>
    </xf>
    <xf numFmtId="0" fontId="21" fillId="3" borderId="59" xfId="0" applyFont="1" applyFill="1" applyBorder="1" applyAlignment="1" applyProtection="1">
      <alignment vertical="center" wrapText="1"/>
      <protection locked="0"/>
    </xf>
    <xf numFmtId="0" fontId="21" fillId="0" borderId="59" xfId="0" applyFont="1" applyBorder="1" applyAlignment="1" applyProtection="1">
      <alignment vertical="center" wrapText="1"/>
      <protection locked="0"/>
    </xf>
    <xf numFmtId="0" fontId="21" fillId="0" borderId="60" xfId="0" applyFont="1" applyBorder="1" applyAlignment="1" applyProtection="1">
      <alignment vertical="center" wrapText="1"/>
      <protection locked="0"/>
    </xf>
    <xf numFmtId="0" fontId="21" fillId="3" borderId="7" xfId="0" applyFont="1" applyFill="1" applyBorder="1" applyAlignment="1" applyProtection="1">
      <alignment horizontal="center" vertical="center" wrapText="1"/>
      <protection locked="0"/>
    </xf>
    <xf numFmtId="0" fontId="21" fillId="0" borderId="65" xfId="0" applyFont="1" applyBorder="1" applyAlignment="1" applyProtection="1">
      <alignment horizontal="center" vertical="center" wrapText="1"/>
      <protection locked="0"/>
    </xf>
    <xf numFmtId="0" fontId="21" fillId="3" borderId="64" xfId="0" applyFont="1" applyFill="1" applyBorder="1" applyAlignment="1" applyProtection="1">
      <alignment horizontal="center" vertical="center" wrapText="1"/>
      <protection locked="0"/>
    </xf>
    <xf numFmtId="0" fontId="21" fillId="0" borderId="66" xfId="0" applyFont="1" applyBorder="1" applyAlignment="1" applyProtection="1">
      <alignment horizontal="center" vertical="center" wrapText="1"/>
      <protection locked="0"/>
    </xf>
    <xf numFmtId="0" fontId="21" fillId="3" borderId="20" xfId="0" applyFont="1" applyFill="1" applyBorder="1" applyAlignment="1" applyProtection="1">
      <alignment horizontal="center" vertical="center" wrapText="1"/>
      <protection locked="0"/>
    </xf>
    <xf numFmtId="0" fontId="21" fillId="0" borderId="59" xfId="0" applyFont="1" applyBorder="1" applyAlignment="1" applyProtection="1">
      <alignment horizontal="center" vertical="center" wrapText="1"/>
      <protection locked="0"/>
    </xf>
    <xf numFmtId="0" fontId="21" fillId="3" borderId="59" xfId="0" applyFont="1" applyFill="1" applyBorder="1" applyAlignment="1" applyProtection="1">
      <alignment horizontal="center" vertical="center" wrapText="1"/>
      <protection locked="0"/>
    </xf>
    <xf numFmtId="0" fontId="21" fillId="0" borderId="60" xfId="0" applyFont="1" applyBorder="1" applyAlignment="1" applyProtection="1">
      <alignment horizontal="center" vertical="center" wrapText="1"/>
      <protection locked="0"/>
    </xf>
    <xf numFmtId="0" fontId="21" fillId="0" borderId="65" xfId="0" applyFont="1" applyBorder="1" applyAlignment="1" applyProtection="1">
      <alignmen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vertical="center" wrapText="1"/>
      <protection locked="0"/>
    </xf>
    <xf numFmtId="0" fontId="21" fillId="0" borderId="7" xfId="0" applyFont="1" applyBorder="1" applyAlignment="1" applyProtection="1">
      <alignment vertical="center" wrapText="1"/>
      <protection locked="0"/>
    </xf>
    <xf numFmtId="0" fontId="21" fillId="0" borderId="4" xfId="0" applyFont="1" applyBorder="1" applyAlignment="1" applyProtection="1">
      <alignment vertical="center" wrapText="1"/>
      <protection locked="0"/>
    </xf>
    <xf numFmtId="0" fontId="21" fillId="0" borderId="27" xfId="0" applyFont="1" applyBorder="1" applyAlignment="1">
      <alignment vertical="center" wrapText="1"/>
    </xf>
    <xf numFmtId="0" fontId="19" fillId="6" borderId="26"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20" fillId="6" borderId="52" xfId="0" applyFont="1" applyFill="1" applyBorder="1" applyAlignment="1">
      <alignment horizontal="center" vertical="center" wrapText="1"/>
    </xf>
    <xf numFmtId="0" fontId="21" fillId="0" borderId="0" xfId="0" applyFont="1" applyAlignment="1">
      <alignment horizontal="left" vertical="center" wrapText="1"/>
    </xf>
    <xf numFmtId="0" fontId="19" fillId="6" borderId="22" xfId="0" applyFont="1" applyFill="1" applyBorder="1" applyAlignment="1">
      <alignment horizontal="center" vertical="center" wrapText="1"/>
    </xf>
    <xf numFmtId="0" fontId="19" fillId="6" borderId="0" xfId="0" applyFont="1" applyFill="1" applyAlignment="1">
      <alignment horizontal="center" vertical="center" wrapText="1"/>
    </xf>
    <xf numFmtId="0" fontId="19" fillId="6" borderId="50"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6" borderId="52" xfId="0" applyFont="1" applyFill="1" applyBorder="1" applyAlignment="1">
      <alignment horizontal="center" vertical="center" wrapText="1"/>
    </xf>
    <xf numFmtId="0" fontId="21" fillId="3" borderId="60" xfId="0" applyFont="1" applyFill="1" applyBorder="1" applyAlignment="1" applyProtection="1">
      <alignment vertical="center" wrapText="1"/>
      <protection locked="0"/>
    </xf>
    <xf numFmtId="0" fontId="21" fillId="3" borderId="65" xfId="0" applyFont="1" applyFill="1" applyBorder="1" applyAlignment="1" applyProtection="1">
      <alignment vertical="center"/>
      <protection locked="0"/>
    </xf>
    <xf numFmtId="0" fontId="21" fillId="3" borderId="7" xfId="0" applyFont="1" applyFill="1" applyBorder="1" applyAlignment="1" applyProtection="1">
      <alignment vertical="center"/>
      <protection locked="0"/>
    </xf>
    <xf numFmtId="0" fontId="9" fillId="6" borderId="1" xfId="0" applyFont="1" applyFill="1" applyBorder="1" applyAlignment="1">
      <alignment horizontal="center" vertical="center" wrapText="1"/>
    </xf>
    <xf numFmtId="0" fontId="10" fillId="3" borderId="26" xfId="0" applyFont="1" applyFill="1" applyBorder="1" applyAlignment="1">
      <alignment horizontal="left" vertical="center" wrapText="1"/>
    </xf>
    <xf numFmtId="0" fontId="0" fillId="3" borderId="52" xfId="0" applyFill="1" applyBorder="1"/>
    <xf numFmtId="0" fontId="21" fillId="3" borderId="20" xfId="0" applyFont="1" applyFill="1" applyBorder="1" applyAlignment="1" applyProtection="1">
      <alignment vertical="center" wrapText="1"/>
      <protection locked="0"/>
    </xf>
    <xf numFmtId="0" fontId="21" fillId="3" borderId="21" xfId="0" applyFont="1" applyFill="1" applyBorder="1" applyAlignment="1" applyProtection="1">
      <alignment vertical="center"/>
      <protection locked="0"/>
    </xf>
    <xf numFmtId="0" fontId="5" fillId="0" borderId="24" xfId="0" applyFont="1" applyBorder="1" applyAlignment="1">
      <alignment horizontal="center" vertical="center" wrapText="1"/>
    </xf>
    <xf numFmtId="0" fontId="5" fillId="0" borderId="89" xfId="0" applyFont="1" applyBorder="1" applyAlignment="1">
      <alignment horizontal="center" vertical="center" wrapText="1"/>
    </xf>
    <xf numFmtId="0" fontId="18" fillId="0" borderId="0" xfId="0" applyFont="1" applyAlignment="1">
      <alignment horizontal="left"/>
    </xf>
    <xf numFmtId="4" fontId="16" fillId="0" borderId="24" xfId="0" applyNumberFormat="1" applyFont="1" applyBorder="1"/>
    <xf numFmtId="4" fontId="0" fillId="0" borderId="88" xfId="0" applyNumberFormat="1" applyBorder="1"/>
    <xf numFmtId="4" fontId="0" fillId="0" borderId="89" xfId="0" applyNumberFormat="1" applyBorder="1"/>
    <xf numFmtId="4" fontId="14" fillId="0" borderId="24" xfId="0" applyNumberFormat="1" applyFont="1" applyBorder="1"/>
    <xf numFmtId="0" fontId="14" fillId="2" borderId="4" xfId="0" applyFont="1" applyFill="1" applyBorder="1" applyAlignment="1" applyProtection="1">
      <alignment horizontal="left"/>
      <protection locked="0"/>
    </xf>
    <xf numFmtId="0" fontId="14" fillId="2" borderId="16" xfId="0" applyFont="1" applyFill="1" applyBorder="1" applyAlignment="1" applyProtection="1">
      <alignment horizontal="left"/>
      <protection locked="0"/>
    </xf>
    <xf numFmtId="0" fontId="9" fillId="0" borderId="25" xfId="0" applyFont="1" applyBorder="1" applyAlignment="1">
      <alignment horizontal="left" vertical="center"/>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9" fillId="0" borderId="23" xfId="0" applyFont="1" applyBorder="1" applyAlignment="1">
      <alignment horizontal="left" vertical="center"/>
    </xf>
    <xf numFmtId="0" fontId="9" fillId="0" borderId="2" xfId="0" applyFont="1" applyBorder="1" applyAlignment="1">
      <alignment horizontal="left" vertical="center"/>
    </xf>
    <xf numFmtId="0" fontId="9" fillId="0" borderId="15" xfId="0" applyFont="1" applyBorder="1" applyAlignment="1">
      <alignment horizontal="left" vertical="center"/>
    </xf>
    <xf numFmtId="0" fontId="16" fillId="0" borderId="31" xfId="0" applyFont="1" applyBorder="1" applyAlignment="1" applyProtection="1">
      <alignment horizontal="left"/>
      <protection locked="0"/>
    </xf>
    <xf numFmtId="0" fontId="16" fillId="0" borderId="117" xfId="0" applyFont="1" applyBorder="1" applyAlignment="1" applyProtection="1">
      <alignment horizontal="left"/>
      <protection locked="0"/>
    </xf>
    <xf numFmtId="0" fontId="14" fillId="2" borderId="14" xfId="0" applyFont="1" applyFill="1" applyBorder="1" applyAlignment="1" applyProtection="1">
      <alignment horizontal="left"/>
      <protection locked="0"/>
    </xf>
    <xf numFmtId="0" fontId="14" fillId="2" borderId="17" xfId="0" applyFont="1" applyFill="1" applyBorder="1" applyAlignment="1" applyProtection="1">
      <alignment horizontal="left"/>
      <protection locked="0"/>
    </xf>
    <xf numFmtId="0" fontId="4" fillId="0" borderId="24" xfId="0" applyFont="1" applyBorder="1" applyAlignment="1">
      <alignment vertical="top" wrapText="1"/>
    </xf>
    <xf numFmtId="0" fontId="0" fillId="0" borderId="88" xfId="0" applyBorder="1" applyAlignment="1">
      <alignment vertical="top" wrapText="1"/>
    </xf>
    <xf numFmtId="0" fontId="0" fillId="0" borderId="89" xfId="0" applyBorder="1" applyAlignment="1">
      <alignment vertical="top" wrapText="1"/>
    </xf>
    <xf numFmtId="0" fontId="16" fillId="0" borderId="24" xfId="0" applyFont="1" applyBorder="1" applyAlignment="1">
      <alignment horizontal="left" vertical="top" wrapText="1"/>
    </xf>
    <xf numFmtId="0" fontId="16" fillId="0" borderId="88" xfId="0" applyFont="1" applyBorder="1" applyAlignment="1">
      <alignment horizontal="left" vertical="top" wrapText="1"/>
    </xf>
    <xf numFmtId="0" fontId="0" fillId="0" borderId="88" xfId="0" applyBorder="1" applyAlignment="1">
      <alignment wrapText="1"/>
    </xf>
    <xf numFmtId="0" fontId="0" fillId="0" borderId="89" xfId="0" applyBorder="1" applyAlignment="1">
      <alignment wrapText="1"/>
    </xf>
    <xf numFmtId="0" fontId="14" fillId="0" borderId="24" xfId="0" applyFont="1" applyBorder="1" applyAlignment="1">
      <alignment horizontal="left" vertical="top" wrapText="1"/>
    </xf>
    <xf numFmtId="0" fontId="14" fillId="0" borderId="88" xfId="0" applyFont="1" applyBorder="1" applyAlignment="1">
      <alignment horizontal="left" vertical="top" wrapText="1"/>
    </xf>
    <xf numFmtId="0" fontId="14" fillId="0" borderId="89" xfId="0" applyFont="1" applyBorder="1" applyAlignment="1">
      <alignment horizontal="left" vertical="top" wrapText="1"/>
    </xf>
    <xf numFmtId="0" fontId="17" fillId="0" borderId="0" xfId="0" applyFont="1" applyAlignment="1">
      <alignment horizontal="left"/>
    </xf>
    <xf numFmtId="0" fontId="14" fillId="0" borderId="31" xfId="0" applyFont="1" applyBorder="1" applyAlignment="1" applyProtection="1">
      <alignment horizontal="left"/>
      <protection locked="0"/>
    </xf>
    <xf numFmtId="0" fontId="14" fillId="0" borderId="72" xfId="0" applyFont="1" applyBorder="1" applyAlignment="1" applyProtection="1">
      <alignment horizontal="left"/>
      <protection locked="0"/>
    </xf>
    <xf numFmtId="0" fontId="14" fillId="0" borderId="117" xfId="0" applyFont="1" applyBorder="1" applyAlignment="1" applyProtection="1">
      <alignment horizontal="left"/>
      <protection locked="0"/>
    </xf>
    <xf numFmtId="0" fontId="14" fillId="0" borderId="58" xfId="0" applyFont="1" applyBorder="1" applyAlignment="1" applyProtection="1">
      <alignment horizontal="left"/>
      <protection locked="0"/>
    </xf>
    <xf numFmtId="0" fontId="14" fillId="0" borderId="70" xfId="0" applyFont="1" applyBorder="1" applyAlignment="1" applyProtection="1">
      <alignment horizontal="left"/>
      <protection locked="0"/>
    </xf>
    <xf numFmtId="0" fontId="14" fillId="0" borderId="71" xfId="0" applyFont="1" applyBorder="1" applyAlignment="1" applyProtection="1">
      <alignment horizontal="left"/>
      <protection locked="0"/>
    </xf>
    <xf numFmtId="0" fontId="14" fillId="0" borderId="4" xfId="0" applyFont="1" applyBorder="1" applyAlignment="1" applyProtection="1">
      <alignment horizontal="left"/>
      <protection locked="0"/>
    </xf>
    <xf numFmtId="0" fontId="14" fillId="0" borderId="5" xfId="0" applyFont="1" applyBorder="1" applyAlignment="1" applyProtection="1">
      <alignment horizontal="left"/>
      <protection locked="0"/>
    </xf>
    <xf numFmtId="0" fontId="14" fillId="0" borderId="16" xfId="0" applyFont="1" applyBorder="1" applyAlignment="1" applyProtection="1">
      <alignment horizontal="left"/>
      <protection locked="0"/>
    </xf>
    <xf numFmtId="0" fontId="14" fillId="2" borderId="31" xfId="0" applyFont="1" applyFill="1" applyBorder="1" applyAlignment="1" applyProtection="1">
      <alignment horizontal="left"/>
      <protection locked="0"/>
    </xf>
    <xf numFmtId="0" fontId="14" fillId="2" borderId="117" xfId="0" applyFont="1" applyFill="1" applyBorder="1" applyAlignment="1" applyProtection="1">
      <alignment horizontal="left"/>
      <protection locked="0"/>
    </xf>
    <xf numFmtId="0" fontId="14" fillId="0" borderId="1" xfId="0" applyFont="1" applyBorder="1" applyAlignment="1">
      <alignment horizontal="left"/>
    </xf>
    <xf numFmtId="0" fontId="4" fillId="0" borderId="4" xfId="0" applyFont="1" applyBorder="1" applyAlignment="1" applyProtection="1">
      <alignment horizontal="left"/>
      <protection locked="0"/>
    </xf>
    <xf numFmtId="0" fontId="14" fillId="2" borderId="124" xfId="0" applyFont="1" applyFill="1" applyBorder="1" applyAlignment="1" applyProtection="1">
      <alignment horizontal="right"/>
      <protection locked="0"/>
    </xf>
    <xf numFmtId="0" fontId="0" fillId="2" borderId="125" xfId="0" applyFill="1" applyBorder="1" applyAlignment="1" applyProtection="1">
      <alignment horizontal="right"/>
      <protection locked="0"/>
    </xf>
    <xf numFmtId="0" fontId="14" fillId="2" borderId="19" xfId="0" applyFont="1" applyFill="1" applyBorder="1" applyAlignment="1" applyProtection="1">
      <alignment horizontal="right"/>
      <protection locked="0"/>
    </xf>
    <xf numFmtId="0" fontId="14" fillId="2" borderId="6" xfId="0" applyFont="1" applyFill="1" applyBorder="1" applyAlignment="1" applyProtection="1">
      <alignment horizontal="right"/>
      <protection locked="0"/>
    </xf>
    <xf numFmtId="0" fontId="14" fillId="0" borderId="3" xfId="0" applyFont="1" applyBorder="1" applyAlignment="1">
      <alignment horizontal="center" vertical="center"/>
    </xf>
    <xf numFmtId="0" fontId="0" fillId="0" borderId="3" xfId="0" applyBorder="1" applyAlignment="1">
      <alignment horizontal="center" vertical="center"/>
    </xf>
    <xf numFmtId="0" fontId="0" fillId="0" borderId="126" xfId="0" applyBorder="1" applyAlignment="1">
      <alignment horizontal="center" vertical="center"/>
    </xf>
    <xf numFmtId="0" fontId="0" fillId="2" borderId="84" xfId="0" applyFill="1" applyBorder="1" applyAlignment="1" applyProtection="1">
      <alignment horizontal="right"/>
      <protection locked="0"/>
    </xf>
    <xf numFmtId="0" fontId="0" fillId="2" borderId="127" xfId="0" applyFill="1" applyBorder="1" applyAlignment="1" applyProtection="1">
      <alignment horizontal="right"/>
      <protection locked="0"/>
    </xf>
    <xf numFmtId="0" fontId="14" fillId="0" borderId="4" xfId="0" applyFont="1" applyBorder="1" applyProtection="1">
      <protection locked="0"/>
    </xf>
    <xf numFmtId="0" fontId="0" fillId="0" borderId="16" xfId="0" applyBorder="1" applyProtection="1">
      <protection locked="0"/>
    </xf>
    <xf numFmtId="0" fontId="9" fillId="0" borderId="4" xfId="0" applyFont="1" applyBorder="1"/>
    <xf numFmtId="0" fontId="0" fillId="0" borderId="16" xfId="0" applyBorder="1"/>
    <xf numFmtId="0" fontId="0" fillId="2" borderId="123" xfId="0" applyFill="1" applyBorder="1" applyAlignment="1" applyProtection="1">
      <alignment horizontal="right"/>
      <protection locked="0"/>
    </xf>
    <xf numFmtId="0" fontId="14" fillId="0" borderId="0" xfId="0" applyFont="1" applyAlignment="1">
      <alignment horizontal="left"/>
    </xf>
    <xf numFmtId="0" fontId="9" fillId="0" borderId="128" xfId="0" applyFont="1" applyBorder="1" applyAlignment="1">
      <alignment horizontal="center" vertical="center"/>
    </xf>
    <xf numFmtId="0" fontId="9" fillId="0" borderId="129" xfId="0" applyFont="1" applyBorder="1" applyAlignment="1">
      <alignment horizontal="center" vertical="center"/>
    </xf>
    <xf numFmtId="0" fontId="9" fillId="0" borderId="131" xfId="0" applyFont="1" applyBorder="1" applyAlignment="1">
      <alignment horizontal="center" vertical="center"/>
    </xf>
    <xf numFmtId="0" fontId="9" fillId="0" borderId="130" xfId="0" applyFont="1" applyBorder="1" applyAlignment="1">
      <alignment horizontal="center" vertical="center"/>
    </xf>
    <xf numFmtId="0" fontId="5" fillId="0" borderId="2" xfId="0" applyFont="1" applyBorder="1" applyAlignment="1">
      <alignment vertical="top" wrapText="1"/>
    </xf>
    <xf numFmtId="0" fontId="0" fillId="0" borderId="2" xfId="0" applyBorder="1" applyAlignment="1">
      <alignment vertical="top" wrapText="1"/>
    </xf>
    <xf numFmtId="0" fontId="14" fillId="0" borderId="58" xfId="0" applyFont="1" applyBorder="1" applyProtection="1">
      <protection locked="0"/>
    </xf>
    <xf numFmtId="0" fontId="0" fillId="0" borderId="71" xfId="0" applyBorder="1" applyProtection="1">
      <protection locked="0"/>
    </xf>
    <xf numFmtId="0" fontId="9" fillId="0" borderId="25" xfId="0" applyFont="1" applyBorder="1" applyAlignment="1">
      <alignment horizontal="left" vertical="top"/>
    </xf>
    <xf numFmtId="0" fontId="9" fillId="0" borderId="23" xfId="0" applyFont="1" applyBorder="1" applyAlignment="1">
      <alignment horizontal="left" vertical="top"/>
    </xf>
    <xf numFmtId="0" fontId="5" fillId="0" borderId="1" xfId="0" applyFont="1" applyBorder="1" applyAlignment="1">
      <alignment horizontal="center" vertical="center"/>
    </xf>
    <xf numFmtId="0" fontId="5" fillId="0" borderId="52" xfId="0" applyFont="1" applyBorder="1" applyAlignment="1">
      <alignment horizontal="center" vertical="center"/>
    </xf>
    <xf numFmtId="0" fontId="5" fillId="0" borderId="3" xfId="0" applyFont="1" applyBorder="1" applyAlignment="1">
      <alignment vertical="center"/>
    </xf>
    <xf numFmtId="0" fontId="5" fillId="0" borderId="3" xfId="0" applyFont="1" applyBorder="1" applyAlignment="1">
      <alignment horizontal="center" vertical="center"/>
    </xf>
    <xf numFmtId="0" fontId="3" fillId="8" borderId="22" xfId="0" applyFont="1" applyFill="1" applyBorder="1" applyAlignment="1">
      <alignment horizontal="left" vertical="center"/>
    </xf>
    <xf numFmtId="0" fontId="35" fillId="0" borderId="0" xfId="0" applyFont="1" applyAlignment="1">
      <alignment vertical="center"/>
    </xf>
    <xf numFmtId="0" fontId="36" fillId="0" borderId="0" xfId="0" applyFont="1" applyAlignment="1">
      <alignment vertical="center"/>
    </xf>
    <xf numFmtId="0" fontId="3" fillId="0" borderId="0" xfId="0" applyFont="1" applyAlignment="1">
      <alignment vertical="top" wrapText="1"/>
    </xf>
    <xf numFmtId="0" fontId="0" fillId="0" borderId="0" xfId="0" applyAlignment="1">
      <alignment wrapText="1"/>
    </xf>
    <xf numFmtId="0" fontId="34" fillId="0" borderId="0" xfId="0" applyFont="1" applyAlignment="1">
      <alignment vertical="center"/>
    </xf>
    <xf numFmtId="0" fontId="39" fillId="0" borderId="4" xfId="0" applyFont="1" applyBorder="1" applyAlignment="1">
      <alignment vertical="center"/>
    </xf>
    <xf numFmtId="0" fontId="39" fillId="0" borderId="139" xfId="0" applyFont="1" applyBorder="1" applyAlignment="1">
      <alignment vertical="center"/>
    </xf>
    <xf numFmtId="0" fontId="3" fillId="9" borderId="140" xfId="0" applyFont="1" applyFill="1" applyBorder="1" applyAlignment="1">
      <alignment horizontal="right" vertical="center"/>
    </xf>
    <xf numFmtId="0" fontId="3" fillId="9" borderId="139" xfId="0" applyFont="1" applyFill="1" applyBorder="1" applyAlignment="1">
      <alignment horizontal="right" vertical="center"/>
    </xf>
    <xf numFmtId="0" fontId="3" fillId="8" borderId="134" xfId="0" applyFont="1" applyFill="1" applyBorder="1" applyProtection="1">
      <protection locked="0"/>
    </xf>
    <xf numFmtId="0" fontId="3" fillId="0" borderId="0" xfId="0" applyFont="1" applyAlignment="1">
      <alignment vertical="center" wrapText="1"/>
    </xf>
    <xf numFmtId="0" fontId="0" fillId="0" borderId="0" xfId="0" applyAlignment="1">
      <alignment vertical="center" wrapText="1"/>
    </xf>
    <xf numFmtId="0" fontId="0" fillId="0" borderId="0" xfId="0" applyAlignment="1">
      <alignment vertical="top" wrapText="1"/>
    </xf>
    <xf numFmtId="0" fontId="38" fillId="0" borderId="25" xfId="0" applyFont="1" applyBorder="1" applyAlignment="1">
      <alignment vertical="center" wrapText="1"/>
    </xf>
    <xf numFmtId="0" fontId="38" fillId="0" borderId="34" xfId="0" applyFont="1" applyBorder="1" applyAlignment="1">
      <alignment vertical="center" wrapText="1"/>
    </xf>
    <xf numFmtId="0" fontId="38" fillId="0" borderId="23" xfId="0" applyFont="1" applyBorder="1" applyAlignment="1">
      <alignment vertical="center" wrapText="1"/>
    </xf>
    <xf numFmtId="0" fontId="38" fillId="0" borderId="15" xfId="0" applyFont="1" applyBorder="1" applyAlignment="1">
      <alignment vertical="center" wrapText="1"/>
    </xf>
    <xf numFmtId="0" fontId="38" fillId="0" borderId="25" xfId="0" applyFont="1" applyBorder="1" applyAlignment="1">
      <alignment horizontal="center" vertical="center" wrapText="1"/>
    </xf>
    <xf numFmtId="0" fontId="38" fillId="0" borderId="34" xfId="0" applyFont="1" applyBorder="1"/>
    <xf numFmtId="0" fontId="38" fillId="0" borderId="23" xfId="0" applyFont="1" applyBorder="1"/>
    <xf numFmtId="0" fontId="38" fillId="0" borderId="15" xfId="0" applyFont="1" applyBorder="1"/>
    <xf numFmtId="0" fontId="38" fillId="0" borderId="26" xfId="0" applyFont="1" applyBorder="1" applyAlignment="1">
      <alignment horizontal="center" vertical="center"/>
    </xf>
    <xf numFmtId="0" fontId="38" fillId="0" borderId="1" xfId="0" applyFont="1" applyBorder="1" applyAlignment="1">
      <alignment horizontal="center" vertical="center"/>
    </xf>
    <xf numFmtId="0" fontId="38" fillId="0" borderId="52" xfId="0" applyFont="1" applyBorder="1" applyAlignment="1">
      <alignment horizontal="center" vertical="center"/>
    </xf>
    <xf numFmtId="0" fontId="34" fillId="0" borderId="14" xfId="0" applyFont="1" applyBorder="1" applyAlignment="1">
      <alignment vertical="center"/>
    </xf>
    <xf numFmtId="0" fontId="34" fillId="0" borderId="18" xfId="0" applyFont="1" applyBorder="1" applyAlignment="1">
      <alignment vertical="center"/>
    </xf>
    <xf numFmtId="0" fontId="3" fillId="7" borderId="135" xfId="0" applyFont="1" applyFill="1" applyBorder="1" applyAlignment="1" applyProtection="1">
      <alignment horizontal="right" vertical="center"/>
      <protection locked="0"/>
    </xf>
    <xf numFmtId="0" fontId="3" fillId="0" borderId="136" xfId="0" applyFont="1" applyBorder="1" applyAlignment="1" applyProtection="1">
      <alignment horizontal="right" vertical="center"/>
      <protection locked="0"/>
    </xf>
    <xf numFmtId="0" fontId="3" fillId="0" borderId="143" xfId="0" applyFont="1" applyBorder="1" applyAlignment="1">
      <alignment vertical="center"/>
    </xf>
    <xf numFmtId="0" fontId="3" fillId="0" borderId="139" xfId="0" applyFont="1" applyBorder="1" applyAlignment="1">
      <alignment vertical="center"/>
    </xf>
    <xf numFmtId="0" fontId="3" fillId="7" borderId="140" xfId="0" applyFont="1" applyFill="1" applyBorder="1" applyAlignment="1" applyProtection="1">
      <alignment horizontal="right" vertical="center"/>
      <protection locked="0"/>
    </xf>
    <xf numFmtId="0" fontId="3" fillId="0" borderId="139" xfId="0" applyFont="1" applyBorder="1" applyAlignment="1" applyProtection="1">
      <alignment horizontal="right" vertical="center"/>
      <protection locked="0"/>
    </xf>
    <xf numFmtId="0" fontId="2" fillId="0" borderId="143" xfId="0" applyFont="1" applyBorder="1" applyAlignment="1">
      <alignment vertical="center"/>
    </xf>
    <xf numFmtId="0" fontId="3" fillId="7" borderId="139" xfId="0" applyFont="1" applyFill="1" applyBorder="1" applyAlignment="1" applyProtection="1">
      <alignment horizontal="right" vertical="center"/>
      <protection locked="0"/>
    </xf>
    <xf numFmtId="0" fontId="3" fillId="0" borderId="143" xfId="0" applyFont="1" applyBorder="1" applyAlignment="1" applyProtection="1">
      <alignment vertical="center"/>
      <protection locked="0"/>
    </xf>
    <xf numFmtId="0" fontId="3" fillId="0" borderId="139" xfId="0" applyFont="1" applyBorder="1" applyAlignment="1" applyProtection="1">
      <alignment vertical="center"/>
      <protection locked="0"/>
    </xf>
    <xf numFmtId="0" fontId="39" fillId="0" borderId="143" xfId="0" applyFont="1" applyBorder="1" applyAlignment="1">
      <alignment vertical="center"/>
    </xf>
    <xf numFmtId="0" fontId="3" fillId="7" borderId="140" xfId="0" applyFont="1" applyFill="1" applyBorder="1" applyAlignment="1" applyProtection="1">
      <alignment vertical="center"/>
      <protection locked="0"/>
    </xf>
    <xf numFmtId="0" fontId="3" fillId="7" borderId="139" xfId="0" applyFont="1" applyFill="1" applyBorder="1" applyAlignment="1" applyProtection="1">
      <alignment vertical="center"/>
      <protection locked="0"/>
    </xf>
    <xf numFmtId="0" fontId="3" fillId="0" borderId="14" xfId="0" applyFont="1" applyBorder="1" applyAlignment="1">
      <alignment wrapText="1"/>
    </xf>
    <xf numFmtId="0" fontId="0" fillId="0" borderId="149" xfId="0" applyBorder="1" applyAlignment="1">
      <alignment wrapText="1"/>
    </xf>
    <xf numFmtId="0" fontId="0" fillId="0" borderId="17" xfId="0" applyBorder="1" applyAlignment="1">
      <alignment wrapText="1"/>
    </xf>
    <xf numFmtId="0" fontId="0" fillId="0" borderId="143" xfId="0" applyBorder="1" applyAlignment="1" applyProtection="1">
      <alignment wrapText="1"/>
      <protection locked="0"/>
    </xf>
    <xf numFmtId="0" fontId="0" fillId="0" borderId="150" xfId="0" applyBorder="1" applyAlignment="1" applyProtection="1">
      <alignment wrapText="1"/>
      <protection locked="0"/>
    </xf>
    <xf numFmtId="0" fontId="0" fillId="0" borderId="151" xfId="0" applyBorder="1" applyAlignment="1" applyProtection="1">
      <alignment wrapText="1"/>
      <protection locked="0"/>
    </xf>
    <xf numFmtId="0" fontId="0" fillId="0" borderId="144" xfId="0" applyBorder="1" applyAlignment="1" applyProtection="1">
      <alignment wrapText="1"/>
      <protection locked="0"/>
    </xf>
    <xf numFmtId="0" fontId="0" fillId="0" borderId="152" xfId="0" applyBorder="1" applyAlignment="1" applyProtection="1">
      <alignment wrapText="1"/>
      <protection locked="0"/>
    </xf>
    <xf numFmtId="0" fontId="0" fillId="0" borderId="153" xfId="0" applyBorder="1" applyAlignment="1" applyProtection="1">
      <alignment wrapText="1"/>
      <protection locked="0"/>
    </xf>
    <xf numFmtId="0" fontId="3" fillId="0" borderId="144" xfId="0" applyFont="1" applyBorder="1" applyAlignment="1" applyProtection="1">
      <alignment vertical="center"/>
      <protection locked="0"/>
    </xf>
    <xf numFmtId="0" fontId="3" fillId="0" borderId="145" xfId="0" applyFont="1" applyBorder="1" applyAlignment="1" applyProtection="1">
      <alignment vertical="center"/>
      <protection locked="0"/>
    </xf>
    <xf numFmtId="0" fontId="3" fillId="7" borderId="146" xfId="0" applyFont="1" applyFill="1" applyBorder="1" applyAlignment="1" applyProtection="1">
      <alignment vertical="center"/>
      <protection locked="0"/>
    </xf>
    <xf numFmtId="0" fontId="3" fillId="7" borderId="145" xfId="0" applyFont="1" applyFill="1" applyBorder="1" applyAlignment="1" applyProtection="1">
      <alignment vertical="center"/>
      <protection locked="0"/>
    </xf>
    <xf numFmtId="0" fontId="21" fillId="0" borderId="0" xfId="0" applyFont="1" applyAlignment="1">
      <alignment vertical="center" wrapText="1"/>
    </xf>
    <xf numFmtId="0" fontId="4" fillId="0" borderId="25" xfId="0" applyFont="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4" fillId="0" borderId="25" xfId="0" applyFont="1" applyBorder="1" applyAlignment="1">
      <alignment vertical="center"/>
    </xf>
    <xf numFmtId="0" fontId="0" fillId="0" borderId="23" xfId="0" applyBorder="1"/>
    <xf numFmtId="0" fontId="4" fillId="0" borderId="24" xfId="0" applyFont="1" applyBorder="1" applyAlignment="1">
      <alignment horizontal="center" vertical="center" wrapText="1"/>
    </xf>
  </cellXfs>
  <cellStyles count="1">
    <cellStyle name="Normaali" xfId="0" builtinId="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4"/>
  <sheetViews>
    <sheetView showGridLines="0" tabSelected="1" zoomScaleNormal="100" workbookViewId="0">
      <selection activeCell="B4" sqref="B4:D4"/>
    </sheetView>
  </sheetViews>
  <sheetFormatPr defaultRowHeight="13.2"/>
  <cols>
    <col min="1" max="1" width="21.88671875" customWidth="1"/>
    <col min="2" max="2" width="4" customWidth="1"/>
    <col min="3" max="3" width="6.33203125" customWidth="1"/>
    <col min="4" max="4" width="11" customWidth="1"/>
    <col min="5" max="5" width="9.44140625" customWidth="1"/>
    <col min="6" max="6" width="2.109375" customWidth="1"/>
    <col min="7" max="7" width="10.109375" bestFit="1" customWidth="1"/>
    <col min="8" max="8" width="15.33203125" customWidth="1"/>
    <col min="9" max="10" width="6" customWidth="1"/>
  </cols>
  <sheetData>
    <row r="1" spans="1:10" ht="24.75" customHeight="1">
      <c r="A1" s="598" t="s">
        <v>0</v>
      </c>
      <c r="B1" s="599"/>
      <c r="C1" s="599"/>
      <c r="D1" s="599"/>
      <c r="E1" s="599"/>
      <c r="F1" s="599"/>
      <c r="G1" s="599"/>
      <c r="H1" s="599"/>
      <c r="I1" s="599"/>
    </row>
    <row r="2" spans="1:10" ht="24" customHeight="1">
      <c r="A2" s="22"/>
      <c r="B2" s="600" t="s">
        <v>259</v>
      </c>
      <c r="C2" s="599"/>
      <c r="D2" s="599"/>
      <c r="E2" s="609">
        <v>2025</v>
      </c>
      <c r="F2" s="610"/>
      <c r="G2" s="22"/>
      <c r="H2" s="22"/>
      <c r="I2" s="22"/>
    </row>
    <row r="3" spans="1:10" ht="20.100000000000001" customHeight="1">
      <c r="A3" s="373" t="s">
        <v>456</v>
      </c>
    </row>
    <row r="4" spans="1:10" ht="20.100000000000001" customHeight="1">
      <c r="A4" s="399" t="s">
        <v>644</v>
      </c>
      <c r="B4" s="611"/>
      <c r="C4" s="612"/>
      <c r="D4" s="613"/>
      <c r="G4" s="373" t="s">
        <v>499</v>
      </c>
    </row>
    <row r="5" spans="1:10" ht="20.100000000000001" customHeight="1">
      <c r="A5" s="372" t="s">
        <v>474</v>
      </c>
      <c r="B5" s="623"/>
      <c r="C5" s="624"/>
      <c r="D5" s="625"/>
      <c r="G5" s="639"/>
      <c r="H5" s="640"/>
      <c r="I5" s="640"/>
      <c r="J5" s="641"/>
    </row>
    <row r="6" spans="1:10" ht="20.100000000000001" customHeight="1">
      <c r="A6" s="373" t="s">
        <v>463</v>
      </c>
    </row>
    <row r="7" spans="1:10" ht="20.100000000000001" customHeight="1">
      <c r="A7" s="399" t="s">
        <v>1</v>
      </c>
      <c r="B7" s="606"/>
      <c r="C7" s="607"/>
      <c r="D7" s="607"/>
      <c r="E7" s="607"/>
      <c r="F7" s="607"/>
      <c r="G7" s="607"/>
      <c r="H7" s="608"/>
      <c r="I7" s="400"/>
    </row>
    <row r="8" spans="1:10" ht="20.100000000000001" customHeight="1">
      <c r="A8" s="401" t="s">
        <v>2</v>
      </c>
      <c r="B8" s="617"/>
      <c r="C8" s="615"/>
      <c r="D8" s="615"/>
      <c r="E8" s="615"/>
      <c r="F8" s="615"/>
      <c r="G8" s="615"/>
      <c r="H8" s="616"/>
      <c r="I8" s="400"/>
    </row>
    <row r="9" spans="1:10" ht="20.100000000000001" customHeight="1">
      <c r="A9" s="402" t="s">
        <v>3</v>
      </c>
      <c r="B9" s="617"/>
      <c r="C9" s="615"/>
      <c r="D9" s="615"/>
      <c r="E9" s="615"/>
      <c r="F9" s="615"/>
      <c r="G9" s="615"/>
      <c r="H9" s="616"/>
      <c r="I9" s="400"/>
    </row>
    <row r="10" spans="1:10" ht="20.100000000000001" customHeight="1">
      <c r="A10" s="401" t="s">
        <v>455</v>
      </c>
      <c r="B10" s="604"/>
      <c r="C10" s="605"/>
      <c r="D10" s="617"/>
      <c r="E10" s="615"/>
      <c r="F10" s="615"/>
      <c r="G10" s="615"/>
      <c r="H10" s="616"/>
      <c r="I10" s="400"/>
    </row>
    <row r="11" spans="1:10" ht="20.100000000000001" customHeight="1">
      <c r="A11" s="402" t="s">
        <v>4</v>
      </c>
      <c r="B11" s="601"/>
      <c r="C11" s="602"/>
      <c r="D11" s="602"/>
      <c r="E11" s="603"/>
      <c r="F11" s="614"/>
      <c r="G11" s="615"/>
      <c r="H11" s="616"/>
      <c r="I11" s="403"/>
    </row>
    <row r="12" spans="1:10" ht="20.100000000000001" customHeight="1">
      <c r="A12" s="404" t="s">
        <v>5</v>
      </c>
      <c r="B12" s="644"/>
      <c r="C12" s="645"/>
      <c r="D12" s="645"/>
      <c r="E12" s="645"/>
      <c r="F12" s="645"/>
      <c r="G12" s="645"/>
      <c r="H12" s="646"/>
      <c r="I12" s="400"/>
    </row>
    <row r="13" spans="1:10" ht="9.9" customHeight="1"/>
    <row r="14" spans="1:10" ht="17.399999999999999" customHeight="1">
      <c r="A14" s="373" t="s">
        <v>460</v>
      </c>
      <c r="B14" s="365"/>
      <c r="C14" s="631" t="s">
        <v>462</v>
      </c>
      <c r="D14" s="632"/>
      <c r="E14" s="632"/>
      <c r="F14" s="632"/>
      <c r="G14" s="632"/>
    </row>
    <row r="15" spans="1:10" ht="17.399999999999999" customHeight="1">
      <c r="A15" s="373"/>
      <c r="B15" s="365"/>
      <c r="C15" s="631" t="s">
        <v>469</v>
      </c>
      <c r="D15" s="632"/>
      <c r="E15" s="632"/>
      <c r="F15" s="632"/>
      <c r="G15" s="632"/>
    </row>
    <row r="16" spans="1:10" ht="17.399999999999999" customHeight="1">
      <c r="B16" s="365"/>
      <c r="C16" s="631" t="s">
        <v>457</v>
      </c>
      <c r="D16" s="632"/>
      <c r="E16" s="632"/>
      <c r="F16" s="632"/>
      <c r="G16" s="632"/>
    </row>
    <row r="17" spans="1:10" ht="17.399999999999999" customHeight="1">
      <c r="B17" s="365"/>
      <c r="C17" s="631" t="s">
        <v>458</v>
      </c>
      <c r="D17" s="632"/>
      <c r="E17" s="632"/>
      <c r="F17" s="632"/>
      <c r="G17" s="632"/>
    </row>
    <row r="18" spans="1:10" ht="17.399999999999999" customHeight="1">
      <c r="B18" s="365"/>
      <c r="C18" s="631" t="s">
        <v>459</v>
      </c>
      <c r="D18" s="632"/>
      <c r="E18" s="632"/>
      <c r="F18" s="632"/>
      <c r="G18" s="632"/>
    </row>
    <row r="19" spans="1:10" ht="5.0999999999999996" customHeight="1">
      <c r="C19" s="469"/>
      <c r="D19" s="469"/>
      <c r="E19" s="469"/>
      <c r="F19" s="469"/>
      <c r="G19" s="469"/>
    </row>
    <row r="20" spans="1:10" ht="20.100000000000001" customHeight="1">
      <c r="A20" s="373" t="s">
        <v>466</v>
      </c>
      <c r="B20" s="365"/>
      <c r="C20" s="631" t="s">
        <v>468</v>
      </c>
      <c r="D20" s="632"/>
      <c r="E20" s="632"/>
      <c r="F20" s="632"/>
      <c r="G20" s="632"/>
    </row>
    <row r="21" spans="1:10" ht="20.100000000000001" customHeight="1">
      <c r="B21" s="365"/>
      <c r="C21" s="631" t="s">
        <v>467</v>
      </c>
      <c r="D21" s="632"/>
      <c r="E21" s="632"/>
      <c r="F21" s="632"/>
      <c r="G21" s="632"/>
    </row>
    <row r="22" spans="1:10" ht="9.9" customHeight="1">
      <c r="B22" s="405"/>
      <c r="C22" s="406"/>
    </row>
    <row r="23" spans="1:10" ht="20.100000000000001" customHeight="1">
      <c r="A23" s="642" t="s">
        <v>453</v>
      </c>
      <c r="B23" s="643"/>
      <c r="C23" s="643"/>
      <c r="D23" s="643"/>
      <c r="E23" s="643"/>
      <c r="F23" s="22"/>
      <c r="G23" s="642" t="s">
        <v>454</v>
      </c>
      <c r="H23" s="643"/>
      <c r="I23" s="643"/>
      <c r="J23" s="643"/>
    </row>
    <row r="24" spans="1:10" ht="25.5" customHeight="1">
      <c r="A24" s="470" t="s">
        <v>303</v>
      </c>
      <c r="B24" s="629" t="s">
        <v>475</v>
      </c>
      <c r="C24" s="630"/>
      <c r="D24" s="466" t="s">
        <v>478</v>
      </c>
      <c r="E24" s="467" t="s">
        <v>479</v>
      </c>
      <c r="F24" s="1"/>
      <c r="G24" s="635" t="s">
        <v>520</v>
      </c>
      <c r="H24" s="636"/>
      <c r="I24" s="468" t="s">
        <v>476</v>
      </c>
      <c r="J24" s="468" t="s">
        <v>477</v>
      </c>
    </row>
    <row r="25" spans="1:10" ht="20.100000000000001" customHeight="1">
      <c r="A25" s="377"/>
      <c r="B25" s="628"/>
      <c r="C25" s="628"/>
      <c r="D25" s="378"/>
      <c r="E25" s="368"/>
      <c r="G25" s="626"/>
      <c r="H25" s="627"/>
      <c r="I25" s="378"/>
      <c r="J25" s="368"/>
    </row>
    <row r="26" spans="1:10" ht="20.100000000000001" customHeight="1">
      <c r="A26" s="380"/>
      <c r="B26" s="592"/>
      <c r="C26" s="593"/>
      <c r="D26" s="379"/>
      <c r="E26" s="369"/>
      <c r="G26" s="594"/>
      <c r="H26" s="595"/>
      <c r="I26" s="379"/>
      <c r="J26" s="369"/>
    </row>
    <row r="27" spans="1:10" ht="20.100000000000001" customHeight="1">
      <c r="A27" s="380"/>
      <c r="B27" s="592"/>
      <c r="C27" s="592"/>
      <c r="D27" s="379"/>
      <c r="E27" s="369"/>
      <c r="G27" s="594"/>
      <c r="H27" s="595"/>
      <c r="I27" s="379"/>
      <c r="J27" s="369"/>
    </row>
    <row r="28" spans="1:10" ht="20.100000000000001" customHeight="1">
      <c r="A28" s="380"/>
      <c r="B28" s="596"/>
      <c r="C28" s="597"/>
      <c r="D28" s="379"/>
      <c r="E28" s="369"/>
      <c r="G28" s="633"/>
      <c r="H28" s="634"/>
      <c r="I28" s="379"/>
      <c r="J28" s="369"/>
    </row>
    <row r="29" spans="1:10" ht="20.100000000000001" customHeight="1">
      <c r="A29" s="380"/>
      <c r="B29" s="592"/>
      <c r="C29" s="592"/>
      <c r="D29" s="379"/>
      <c r="E29" s="369"/>
      <c r="G29" s="594"/>
      <c r="H29" s="595"/>
      <c r="I29" s="379"/>
      <c r="J29" s="369"/>
    </row>
    <row r="30" spans="1:10" ht="20.100000000000001" customHeight="1">
      <c r="A30" s="381"/>
      <c r="B30" s="649"/>
      <c r="C30" s="649"/>
      <c r="D30" s="382"/>
      <c r="E30" s="370"/>
      <c r="G30" s="647"/>
      <c r="H30" s="648"/>
      <c r="I30" s="382"/>
      <c r="J30" s="370"/>
    </row>
    <row r="31" spans="1:10" ht="15.75" customHeight="1">
      <c r="A31" s="650" t="s">
        <v>498</v>
      </c>
      <c r="B31" s="620"/>
      <c r="C31" s="620"/>
      <c r="D31" s="620"/>
      <c r="E31" s="620"/>
      <c r="F31" s="620"/>
      <c r="G31" s="620"/>
      <c r="H31" s="620"/>
      <c r="I31" s="620"/>
      <c r="J31" s="638"/>
    </row>
    <row r="32" spans="1:10" ht="12" customHeight="1">
      <c r="A32" s="651" t="s">
        <v>465</v>
      </c>
      <c r="B32" s="652"/>
      <c r="C32" s="652"/>
      <c r="D32" s="652"/>
      <c r="E32" s="652"/>
      <c r="F32" s="652"/>
      <c r="G32" s="652"/>
      <c r="H32" s="652"/>
      <c r="I32" s="652"/>
      <c r="J32" s="638"/>
    </row>
    <row r="33" spans="1:10" ht="9.9" customHeight="1">
      <c r="A33" s="13"/>
      <c r="E33" s="2"/>
      <c r="F33" s="2"/>
      <c r="G33" s="2"/>
      <c r="H33" s="2"/>
    </row>
    <row r="34" spans="1:10" ht="17.399999999999999" customHeight="1">
      <c r="A34" s="373" t="s">
        <v>502</v>
      </c>
      <c r="B34" s="365"/>
      <c r="C34" s="619" t="s">
        <v>461</v>
      </c>
      <c r="D34" s="620"/>
      <c r="E34" s="620"/>
      <c r="F34" s="620"/>
      <c r="G34" s="620"/>
      <c r="H34" s="2"/>
    </row>
    <row r="35" spans="1:10" ht="17.399999999999999" customHeight="1">
      <c r="A35" s="5"/>
      <c r="B35" s="365"/>
      <c r="C35" s="619" t="s">
        <v>481</v>
      </c>
      <c r="D35" s="620"/>
      <c r="E35" s="620"/>
      <c r="F35" s="620"/>
      <c r="G35" s="620"/>
      <c r="H35" s="2"/>
    </row>
    <row r="36" spans="1:10" ht="17.399999999999999" customHeight="1">
      <c r="A36" s="5"/>
      <c r="B36" s="365"/>
      <c r="C36" s="619" t="s">
        <v>480</v>
      </c>
      <c r="D36" s="620"/>
      <c r="E36" s="620"/>
      <c r="F36" s="620"/>
      <c r="G36" s="620"/>
      <c r="H36" s="2"/>
    </row>
    <row r="37" spans="1:10" ht="17.399999999999999" customHeight="1">
      <c r="A37" s="5"/>
      <c r="B37" s="365"/>
      <c r="C37" s="619" t="s">
        <v>482</v>
      </c>
      <c r="D37" s="620"/>
      <c r="E37" s="620"/>
      <c r="F37" s="620"/>
      <c r="G37" s="620"/>
      <c r="H37" s="2"/>
    </row>
    <row r="38" spans="1:10" ht="5.0999999999999996" customHeight="1">
      <c r="A38" s="5"/>
      <c r="B38" s="13"/>
      <c r="C38" s="407"/>
      <c r="E38" s="2"/>
      <c r="F38" s="2"/>
      <c r="G38" s="2"/>
      <c r="H38" s="2"/>
    </row>
    <row r="39" spans="1:10" ht="20.100000000000001" customHeight="1">
      <c r="A39" s="618" t="s">
        <v>504</v>
      </c>
      <c r="B39" s="365"/>
      <c r="C39" s="619" t="s">
        <v>464</v>
      </c>
      <c r="D39" s="620"/>
      <c r="E39" s="620"/>
      <c r="F39" s="620"/>
      <c r="G39" s="620"/>
      <c r="H39" s="2"/>
    </row>
    <row r="40" spans="1:10" ht="20.100000000000001" customHeight="1">
      <c r="A40" s="618"/>
      <c r="B40" s="365"/>
      <c r="C40" s="619" t="s">
        <v>507</v>
      </c>
      <c r="D40" s="620"/>
      <c r="E40" s="620"/>
      <c r="F40" s="620"/>
      <c r="G40" s="620"/>
      <c r="H40" s="2"/>
    </row>
    <row r="41" spans="1:10" ht="5.0999999999999996" customHeight="1">
      <c r="A41" s="408"/>
      <c r="B41" s="409"/>
      <c r="C41" s="31"/>
      <c r="H41" s="2"/>
    </row>
    <row r="42" spans="1:10" ht="24.75" customHeight="1">
      <c r="A42" s="408" t="s">
        <v>503</v>
      </c>
      <c r="B42" s="365"/>
      <c r="C42" s="621" t="s">
        <v>470</v>
      </c>
      <c r="D42" s="622"/>
      <c r="E42" s="622"/>
      <c r="F42" s="622"/>
      <c r="G42" s="622"/>
      <c r="H42" s="622"/>
      <c r="I42" s="13" t="s">
        <v>35</v>
      </c>
    </row>
    <row r="43" spans="1:10" ht="5.0999999999999996" customHeight="1">
      <c r="A43" s="2"/>
      <c r="B43" s="2"/>
      <c r="C43" s="2"/>
      <c r="D43" s="2"/>
      <c r="E43" s="2"/>
      <c r="F43" s="2"/>
      <c r="G43" s="2"/>
      <c r="H43" s="2"/>
    </row>
    <row r="44" spans="1:10" ht="20.100000000000001" customHeight="1">
      <c r="A44" s="373" t="s">
        <v>505</v>
      </c>
      <c r="B44" s="365"/>
      <c r="C44" s="637" t="s">
        <v>500</v>
      </c>
      <c r="D44" s="599"/>
      <c r="E44" s="599"/>
      <c r="F44" s="599"/>
      <c r="G44" s="599"/>
      <c r="H44" s="2"/>
    </row>
    <row r="45" spans="1:10" ht="20.100000000000001" customHeight="1">
      <c r="A45" s="373" t="s">
        <v>506</v>
      </c>
      <c r="B45" s="365"/>
      <c r="C45" s="637" t="s">
        <v>501</v>
      </c>
      <c r="D45" s="599"/>
      <c r="E45" s="599"/>
      <c r="F45" s="599"/>
      <c r="G45" s="599"/>
      <c r="H45" s="599"/>
      <c r="I45" s="599"/>
      <c r="J45" s="638"/>
    </row>
    <row r="46" spans="1:10" ht="16.5" customHeight="1">
      <c r="A46" s="2"/>
      <c r="B46" s="2"/>
      <c r="C46" s="2"/>
      <c r="D46" s="2"/>
      <c r="E46" s="2"/>
      <c r="F46" s="2"/>
      <c r="G46" s="2"/>
      <c r="H46" s="2"/>
    </row>
    <row r="47" spans="1:10" ht="16.5" customHeight="1">
      <c r="A47" s="2"/>
      <c r="B47" s="2"/>
      <c r="C47" s="2"/>
      <c r="D47" s="2"/>
      <c r="E47" s="2"/>
      <c r="F47" s="2"/>
      <c r="G47" s="2"/>
      <c r="H47" s="2"/>
    </row>
    <row r="48" spans="1:10">
      <c r="A48" s="2"/>
      <c r="B48" s="2"/>
      <c r="C48" s="2"/>
      <c r="D48" s="2"/>
      <c r="E48" s="2"/>
      <c r="F48" s="2"/>
      <c r="G48" s="2"/>
      <c r="H48" s="2"/>
    </row>
    <row r="49" spans="1:8">
      <c r="A49" s="2"/>
      <c r="B49" s="2"/>
      <c r="C49" s="2"/>
      <c r="D49" s="2"/>
      <c r="E49" s="2"/>
      <c r="F49" s="2"/>
      <c r="G49" s="2"/>
      <c r="H49" s="2"/>
    </row>
    <row r="50" spans="1:8">
      <c r="A50" s="2"/>
      <c r="B50" s="2"/>
      <c r="C50" s="2"/>
      <c r="D50" s="2"/>
      <c r="E50" s="2"/>
      <c r="F50" s="2"/>
      <c r="G50" s="2"/>
      <c r="H50" s="2"/>
    </row>
    <row r="51" spans="1:8">
      <c r="A51" s="2"/>
      <c r="B51" s="2"/>
      <c r="C51" s="2"/>
      <c r="D51" s="2"/>
      <c r="E51" s="2"/>
      <c r="F51" s="2"/>
      <c r="G51" s="2"/>
      <c r="H51" s="2"/>
    </row>
    <row r="52" spans="1:8">
      <c r="A52" s="2"/>
      <c r="B52" s="2"/>
      <c r="C52" s="2"/>
      <c r="D52" s="2"/>
      <c r="E52" s="2"/>
      <c r="F52" s="2"/>
      <c r="G52" s="2"/>
      <c r="H52" s="2"/>
    </row>
    <row r="53" spans="1:8">
      <c r="A53" s="2"/>
      <c r="B53" s="2"/>
      <c r="C53" s="2"/>
      <c r="D53" s="2"/>
      <c r="E53" s="2"/>
      <c r="F53" s="2"/>
      <c r="G53" s="2"/>
      <c r="H53" s="2"/>
    </row>
    <row r="54" spans="1:8">
      <c r="A54" s="2"/>
      <c r="B54" s="2"/>
      <c r="C54" s="2"/>
      <c r="D54" s="2"/>
      <c r="E54" s="2"/>
      <c r="F54" s="2"/>
      <c r="G54" s="2"/>
      <c r="H54" s="2"/>
    </row>
    <row r="55" spans="1:8">
      <c r="A55" s="2"/>
      <c r="B55" s="2"/>
      <c r="C55" s="2"/>
      <c r="D55" s="2"/>
      <c r="E55" s="2"/>
      <c r="F55" s="2"/>
      <c r="G55" s="2"/>
      <c r="H55" s="2"/>
    </row>
    <row r="56" spans="1:8">
      <c r="A56" s="2"/>
      <c r="B56" s="2"/>
      <c r="C56" s="2"/>
      <c r="D56" s="2"/>
      <c r="E56" s="2"/>
      <c r="F56" s="2"/>
      <c r="G56" s="2"/>
      <c r="H56" s="2"/>
    </row>
    <row r="57" spans="1:8">
      <c r="A57" s="2"/>
      <c r="B57" s="2"/>
      <c r="C57" s="2"/>
      <c r="D57" s="2"/>
      <c r="E57" s="2"/>
      <c r="F57" s="2"/>
      <c r="G57" s="2"/>
      <c r="H57" s="2"/>
    </row>
    <row r="58" spans="1:8">
      <c r="A58" s="2"/>
      <c r="B58" s="2"/>
      <c r="C58" s="2"/>
      <c r="D58" s="2"/>
      <c r="E58" s="2"/>
      <c r="F58" s="2"/>
      <c r="G58" s="2"/>
      <c r="H58" s="2"/>
    </row>
    <row r="59" spans="1:8">
      <c r="A59" s="2"/>
      <c r="B59" s="2"/>
      <c r="C59" s="2"/>
      <c r="D59" s="2"/>
      <c r="E59" s="2"/>
      <c r="F59" s="2"/>
      <c r="G59" s="2"/>
      <c r="H59" s="2"/>
    </row>
    <row r="60" spans="1:8">
      <c r="A60" s="1"/>
      <c r="B60" s="1"/>
      <c r="C60" s="1"/>
      <c r="D60" s="1"/>
      <c r="E60" s="1"/>
      <c r="F60" s="1"/>
      <c r="G60" s="1"/>
      <c r="H60" s="1"/>
    </row>
    <row r="61" spans="1:8">
      <c r="A61" s="1"/>
      <c r="B61" s="1"/>
      <c r="C61" s="1"/>
      <c r="D61" s="1"/>
      <c r="E61" s="1"/>
      <c r="F61" s="1"/>
      <c r="G61" s="1"/>
      <c r="H61" s="1"/>
    </row>
    <row r="62" spans="1:8">
      <c r="A62" s="1"/>
      <c r="B62" s="1"/>
      <c r="C62" s="1"/>
      <c r="D62" s="1"/>
      <c r="E62" s="1"/>
      <c r="F62" s="1"/>
      <c r="G62" s="1"/>
      <c r="H62" s="1"/>
    </row>
    <row r="63" spans="1:8">
      <c r="A63" s="1"/>
      <c r="B63" s="1"/>
      <c r="C63" s="1"/>
      <c r="D63" s="1"/>
      <c r="E63" s="1"/>
      <c r="F63" s="1"/>
      <c r="G63" s="1"/>
      <c r="H63" s="1"/>
    </row>
    <row r="64" spans="1:8">
      <c r="A64" s="1"/>
      <c r="B64" s="1"/>
      <c r="C64" s="1"/>
      <c r="D64" s="1"/>
      <c r="E64" s="1"/>
      <c r="F64" s="1"/>
      <c r="G64" s="1"/>
      <c r="H64" s="1"/>
    </row>
  </sheetData>
  <sheetProtection sheet="1" selectLockedCells="1"/>
  <mergeCells count="49">
    <mergeCell ref="C16:G16"/>
    <mergeCell ref="B9:H9"/>
    <mergeCell ref="C44:G44"/>
    <mergeCell ref="C45:J45"/>
    <mergeCell ref="G5:J5"/>
    <mergeCell ref="A23:E23"/>
    <mergeCell ref="G23:J23"/>
    <mergeCell ref="B12:H12"/>
    <mergeCell ref="C34:G34"/>
    <mergeCell ref="C35:G35"/>
    <mergeCell ref="C36:G36"/>
    <mergeCell ref="C37:G37"/>
    <mergeCell ref="G30:H30"/>
    <mergeCell ref="B30:C30"/>
    <mergeCell ref="A31:J31"/>
    <mergeCell ref="A32:J32"/>
    <mergeCell ref="A39:A40"/>
    <mergeCell ref="C39:G39"/>
    <mergeCell ref="C40:G40"/>
    <mergeCell ref="C42:H42"/>
    <mergeCell ref="B5:D5"/>
    <mergeCell ref="G25:H25"/>
    <mergeCell ref="B25:C25"/>
    <mergeCell ref="B24:C24"/>
    <mergeCell ref="C20:G20"/>
    <mergeCell ref="C21:G21"/>
    <mergeCell ref="C15:G15"/>
    <mergeCell ref="C14:G14"/>
    <mergeCell ref="G28:H28"/>
    <mergeCell ref="C17:G17"/>
    <mergeCell ref="G24:H24"/>
    <mergeCell ref="C18:G18"/>
    <mergeCell ref="A1:I1"/>
    <mergeCell ref="B2:D2"/>
    <mergeCell ref="B11:E11"/>
    <mergeCell ref="B10:C10"/>
    <mergeCell ref="B7:H7"/>
    <mergeCell ref="E2:F2"/>
    <mergeCell ref="B4:D4"/>
    <mergeCell ref="F11:H11"/>
    <mergeCell ref="D10:H10"/>
    <mergeCell ref="B8:H8"/>
    <mergeCell ref="B29:C29"/>
    <mergeCell ref="B26:C26"/>
    <mergeCell ref="B27:C27"/>
    <mergeCell ref="G26:H26"/>
    <mergeCell ref="G27:H27"/>
    <mergeCell ref="G29:H29"/>
    <mergeCell ref="B28:C28"/>
  </mergeCells>
  <phoneticPr fontId="6" type="noConversion"/>
  <pageMargins left="0.70866141732283472" right="0.19685039370078741" top="0.39370078740157483" bottom="0.39370078740157483" header="0.19685039370078741" footer="0.19685039370078741"/>
  <pageSetup paperSize="9" orientation="portrait" r:id="rId1"/>
  <headerFooter alignWithMargins="0">
    <oddHeader>&amp;R&amp;P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20"/>
  <sheetViews>
    <sheetView showGridLines="0" workbookViewId="0">
      <selection activeCell="P20" sqref="P20"/>
    </sheetView>
  </sheetViews>
  <sheetFormatPr defaultColWidth="9.109375" defaultRowHeight="13.2"/>
  <cols>
    <col min="1" max="1" width="24.6640625" style="13" customWidth="1"/>
    <col min="2" max="2" width="8.88671875" style="13" customWidth="1"/>
    <col min="3" max="3" width="7.5546875" style="13" customWidth="1"/>
    <col min="4" max="4" width="10.44140625" style="13" customWidth="1"/>
    <col min="5" max="5" width="7.33203125" style="13" customWidth="1"/>
    <col min="6" max="6" width="7.6640625" style="13" customWidth="1"/>
    <col min="7" max="7" width="6.88671875" style="13" customWidth="1"/>
    <col min="8" max="8" width="7.109375" style="13" customWidth="1"/>
    <col min="9" max="9" width="7.44140625" style="13" customWidth="1"/>
    <col min="10" max="10" width="7.6640625" style="13" customWidth="1"/>
    <col min="11" max="11" width="6.88671875" style="13" customWidth="1"/>
    <col min="12" max="15" width="6.5546875" style="13" customWidth="1"/>
    <col min="16" max="16" width="10.88671875" style="13" customWidth="1"/>
    <col min="17" max="16384" width="9.109375" style="13"/>
  </cols>
  <sheetData>
    <row r="1" spans="1:16" ht="17.399999999999999">
      <c r="A1" s="50" t="s">
        <v>130</v>
      </c>
    </row>
    <row r="2" spans="1:16" ht="20.25" customHeight="1">
      <c r="A2" s="363" t="s">
        <v>114</v>
      </c>
      <c r="B2" s="364">
        <f>perus!E2</f>
        <v>2025</v>
      </c>
      <c r="C2" s="843" t="s">
        <v>313</v>
      </c>
      <c r="D2" s="843"/>
      <c r="E2" s="843"/>
      <c r="F2" s="843"/>
      <c r="G2" s="843"/>
      <c r="H2" s="843"/>
      <c r="I2" s="843"/>
      <c r="J2" s="843"/>
      <c r="K2" s="843"/>
      <c r="L2" s="843"/>
    </row>
    <row r="3" spans="1:16" ht="19.5" customHeight="1">
      <c r="A3" s="226" t="s">
        <v>131</v>
      </c>
      <c r="B3" s="48"/>
      <c r="M3" s="52"/>
      <c r="N3" s="52"/>
      <c r="O3" s="52"/>
      <c r="P3" s="52"/>
    </row>
    <row r="4" spans="1:16" ht="21" customHeight="1">
      <c r="A4" s="52"/>
      <c r="B4" s="840" t="s">
        <v>132</v>
      </c>
      <c r="C4" s="841"/>
      <c r="D4" s="840" t="s">
        <v>133</v>
      </c>
      <c r="E4" s="842"/>
      <c r="F4" s="52"/>
      <c r="G4" s="52"/>
      <c r="H4" s="52"/>
      <c r="I4" s="52"/>
      <c r="J4" s="52"/>
      <c r="K4" s="55"/>
      <c r="L4" s="840" t="s">
        <v>125</v>
      </c>
      <c r="M4" s="847"/>
      <c r="N4" s="847"/>
      <c r="O4" s="848"/>
      <c r="P4" s="433" t="s">
        <v>116</v>
      </c>
    </row>
    <row r="5" spans="1:16" ht="63">
      <c r="A5" s="51" t="s">
        <v>312</v>
      </c>
      <c r="B5" s="53" t="s">
        <v>444</v>
      </c>
      <c r="C5" s="57" t="s">
        <v>134</v>
      </c>
      <c r="D5" s="53" t="s">
        <v>135</v>
      </c>
      <c r="E5" s="57" t="s">
        <v>316</v>
      </c>
      <c r="F5" s="57" t="s">
        <v>322</v>
      </c>
      <c r="G5" s="57" t="s">
        <v>321</v>
      </c>
      <c r="H5" s="57" t="s">
        <v>340</v>
      </c>
      <c r="I5" s="437" t="s">
        <v>519</v>
      </c>
      <c r="J5" s="482" t="s">
        <v>530</v>
      </c>
      <c r="K5" s="53" t="s">
        <v>323</v>
      </c>
      <c r="L5" s="53" t="s">
        <v>120</v>
      </c>
      <c r="M5" s="53" t="s">
        <v>121</v>
      </c>
      <c r="N5" s="49" t="s">
        <v>138</v>
      </c>
      <c r="O5" s="49" t="s">
        <v>320</v>
      </c>
      <c r="P5" s="49" t="s">
        <v>319</v>
      </c>
    </row>
    <row r="6" spans="1:16" ht="24.9" customHeight="1">
      <c r="A6" s="438"/>
      <c r="B6" s="439"/>
      <c r="C6" s="440"/>
      <c r="D6" s="439"/>
      <c r="E6" s="441"/>
      <c r="F6" s="442"/>
      <c r="G6" s="442"/>
      <c r="H6" s="441"/>
      <c r="I6" s="441"/>
      <c r="J6" s="441"/>
      <c r="K6" s="441"/>
      <c r="L6" s="441"/>
      <c r="M6" s="441"/>
      <c r="N6" s="441"/>
      <c r="O6" s="441"/>
      <c r="P6" s="443"/>
    </row>
    <row r="7" spans="1:16" ht="24.9" customHeight="1">
      <c r="A7" s="444"/>
      <c r="B7" s="445"/>
      <c r="C7" s="446"/>
      <c r="D7" s="445"/>
      <c r="E7" s="447"/>
      <c r="F7" s="447"/>
      <c r="G7" s="447"/>
      <c r="H7" s="447"/>
      <c r="I7" s="447"/>
      <c r="J7" s="447"/>
      <c r="K7" s="447"/>
      <c r="L7" s="447"/>
      <c r="M7" s="447"/>
      <c r="N7" s="447"/>
      <c r="O7" s="447"/>
      <c r="P7" s="448"/>
    </row>
    <row r="8" spans="1:16" ht="24.9" customHeight="1">
      <c r="A8" s="444"/>
      <c r="B8" s="445"/>
      <c r="C8" s="446"/>
      <c r="D8" s="445"/>
      <c r="E8" s="447"/>
      <c r="F8" s="447"/>
      <c r="G8" s="447"/>
      <c r="H8" s="447"/>
      <c r="I8" s="447"/>
      <c r="J8" s="447"/>
      <c r="K8" s="447"/>
      <c r="L8" s="447"/>
      <c r="M8" s="447"/>
      <c r="N8" s="447"/>
      <c r="O8" s="447"/>
      <c r="P8" s="448"/>
    </row>
    <row r="9" spans="1:16" ht="24.9" customHeight="1">
      <c r="A9" s="444"/>
      <c r="B9" s="445"/>
      <c r="C9" s="446"/>
      <c r="D9" s="445"/>
      <c r="E9" s="447"/>
      <c r="F9" s="447"/>
      <c r="G9" s="447"/>
      <c r="H9" s="447"/>
      <c r="I9" s="447"/>
      <c r="J9" s="447"/>
      <c r="K9" s="447"/>
      <c r="L9" s="447"/>
      <c r="M9" s="447"/>
      <c r="N9" s="447"/>
      <c r="O9" s="447"/>
      <c r="P9" s="448"/>
    </row>
    <row r="10" spans="1:16" ht="24.9" customHeight="1">
      <c r="A10" s="449"/>
      <c r="B10" s="450"/>
      <c r="C10" s="451"/>
      <c r="D10" s="450"/>
      <c r="E10" s="452"/>
      <c r="F10" s="452"/>
      <c r="G10" s="452"/>
      <c r="H10" s="452"/>
      <c r="I10" s="452"/>
      <c r="J10" s="452"/>
      <c r="K10" s="452"/>
      <c r="L10" s="452"/>
      <c r="M10" s="452"/>
      <c r="N10" s="452"/>
      <c r="O10" s="452"/>
      <c r="P10" s="453"/>
    </row>
    <row r="11" spans="1:16" ht="13.5" customHeight="1">
      <c r="A11" s="56"/>
      <c r="B11" s="56"/>
      <c r="C11" s="56"/>
      <c r="D11" s="56"/>
      <c r="E11" s="56"/>
      <c r="F11" s="436" t="s">
        <v>516</v>
      </c>
      <c r="G11" s="483" t="s">
        <v>517</v>
      </c>
      <c r="I11" s="483" t="s">
        <v>531</v>
      </c>
      <c r="J11" s="56"/>
      <c r="K11" s="56"/>
      <c r="L11" s="56"/>
      <c r="M11" s="56"/>
      <c r="N11" s="56"/>
      <c r="O11" s="56"/>
      <c r="P11" s="56"/>
    </row>
    <row r="12" spans="1:16" ht="12" customHeight="1">
      <c r="A12" s="56"/>
      <c r="B12" s="56"/>
      <c r="C12" s="56"/>
      <c r="D12" s="56"/>
      <c r="E12" s="56"/>
      <c r="F12" s="361" t="s">
        <v>317</v>
      </c>
      <c r="G12" s="484" t="s">
        <v>518</v>
      </c>
      <c r="I12" s="484" t="s">
        <v>532</v>
      </c>
      <c r="J12" s="56"/>
      <c r="K12" s="56"/>
      <c r="L12" s="56"/>
      <c r="M12" s="56"/>
      <c r="N12" s="56"/>
      <c r="O12" s="56"/>
      <c r="P12" s="56"/>
    </row>
    <row r="13" spans="1:16" ht="20.25" customHeight="1">
      <c r="A13" s="7" t="s">
        <v>136</v>
      </c>
      <c r="D13" s="58"/>
      <c r="L13" s="58"/>
      <c r="M13" s="58"/>
      <c r="N13" s="58"/>
      <c r="O13" s="58"/>
    </row>
    <row r="14" spans="1:16" ht="27" customHeight="1">
      <c r="B14" s="163"/>
      <c r="C14" s="434" t="s">
        <v>339</v>
      </c>
      <c r="D14" s="434" t="s">
        <v>324</v>
      </c>
      <c r="E14" s="435" t="s">
        <v>137</v>
      </c>
      <c r="F14"/>
      <c r="G14" s="48"/>
      <c r="H14" s="48"/>
      <c r="I14" s="48"/>
      <c r="J14" s="48"/>
      <c r="L14" s="844" t="s">
        <v>125</v>
      </c>
      <c r="M14" s="845"/>
      <c r="N14" s="845"/>
      <c r="O14" s="846"/>
      <c r="P14" s="434" t="s">
        <v>116</v>
      </c>
    </row>
    <row r="15" spans="1:16" ht="63">
      <c r="A15" s="54" t="s">
        <v>312</v>
      </c>
      <c r="B15" s="164"/>
      <c r="C15" s="57" t="s">
        <v>316</v>
      </c>
      <c r="D15" s="57" t="s">
        <v>318</v>
      </c>
      <c r="E15" s="57" t="s">
        <v>318</v>
      </c>
      <c r="F15" s="57" t="s">
        <v>322</v>
      </c>
      <c r="G15" s="57" t="s">
        <v>321</v>
      </c>
      <c r="H15" s="57" t="s">
        <v>340</v>
      </c>
      <c r="I15" s="437" t="s">
        <v>519</v>
      </c>
      <c r="J15" s="482" t="s">
        <v>530</v>
      </c>
      <c r="K15" s="53" t="s">
        <v>323</v>
      </c>
      <c r="L15" s="53" t="s">
        <v>120</v>
      </c>
      <c r="M15" s="53" t="s">
        <v>121</v>
      </c>
      <c r="N15" s="53" t="s">
        <v>138</v>
      </c>
      <c r="O15" s="53" t="s">
        <v>320</v>
      </c>
      <c r="P15" s="53" t="s">
        <v>319</v>
      </c>
    </row>
    <row r="16" spans="1:16" ht="24.9" customHeight="1">
      <c r="A16" s="835"/>
      <c r="B16" s="836"/>
      <c r="C16" s="441"/>
      <c r="D16" s="441"/>
      <c r="E16" s="441"/>
      <c r="F16" s="441"/>
      <c r="G16" s="441"/>
      <c r="H16" s="441"/>
      <c r="I16" s="441"/>
      <c r="J16" s="441"/>
      <c r="K16" s="441"/>
      <c r="L16" s="441"/>
      <c r="M16" s="441"/>
      <c r="N16" s="441"/>
      <c r="O16" s="441"/>
      <c r="P16" s="443"/>
    </row>
    <row r="17" spans="1:16" ht="24.9" customHeight="1">
      <c r="A17" s="824"/>
      <c r="B17" s="837"/>
      <c r="C17" s="447"/>
      <c r="D17" s="447"/>
      <c r="E17" s="447"/>
      <c r="F17" s="447"/>
      <c r="G17" s="447"/>
      <c r="H17" s="447"/>
      <c r="I17" s="447"/>
      <c r="J17" s="447"/>
      <c r="K17" s="447"/>
      <c r="L17" s="447"/>
      <c r="M17" s="447"/>
      <c r="N17" s="447"/>
      <c r="O17" s="447"/>
      <c r="P17" s="448"/>
    </row>
    <row r="18" spans="1:16" ht="24.9" customHeight="1">
      <c r="A18" s="838"/>
      <c r="B18" s="839"/>
      <c r="C18" s="447"/>
      <c r="D18" s="447"/>
      <c r="E18" s="447"/>
      <c r="F18" s="447"/>
      <c r="G18" s="447"/>
      <c r="H18" s="447"/>
      <c r="I18" s="447"/>
      <c r="J18" s="447"/>
      <c r="K18" s="447"/>
      <c r="L18" s="447"/>
      <c r="M18" s="447"/>
      <c r="N18" s="447"/>
      <c r="O18" s="447"/>
      <c r="P18" s="448"/>
    </row>
    <row r="19" spans="1:16" ht="24.9" customHeight="1">
      <c r="A19" s="824"/>
      <c r="B19" s="837"/>
      <c r="C19" s="447"/>
      <c r="D19" s="447"/>
      <c r="E19" s="447"/>
      <c r="F19" s="447"/>
      <c r="G19" s="447"/>
      <c r="H19" s="447"/>
      <c r="I19" s="447"/>
      <c r="J19" s="447"/>
      <c r="K19" s="447"/>
      <c r="L19" s="447"/>
      <c r="M19" s="447"/>
      <c r="N19" s="447"/>
      <c r="O19" s="447"/>
      <c r="P19" s="448"/>
    </row>
    <row r="20" spans="1:16" ht="24.9" customHeight="1">
      <c r="A20" s="825"/>
      <c r="B20" s="834"/>
      <c r="C20" s="452"/>
      <c r="D20" s="452"/>
      <c r="E20" s="452"/>
      <c r="F20" s="452"/>
      <c r="G20" s="452"/>
      <c r="H20" s="452"/>
      <c r="I20" s="452"/>
      <c r="J20" s="452"/>
      <c r="K20" s="452"/>
      <c r="L20" s="452"/>
      <c r="M20" s="452"/>
      <c r="N20" s="452"/>
      <c r="O20" s="452"/>
      <c r="P20" s="453"/>
    </row>
  </sheetData>
  <sheetProtection sheet="1" selectLockedCells="1"/>
  <mergeCells count="10">
    <mergeCell ref="B4:C4"/>
    <mergeCell ref="D4:E4"/>
    <mergeCell ref="C2:L2"/>
    <mergeCell ref="L14:O14"/>
    <mergeCell ref="L4:O4"/>
    <mergeCell ref="A20:B20"/>
    <mergeCell ref="A16:B16"/>
    <mergeCell ref="A17:B17"/>
    <mergeCell ref="A19:B19"/>
    <mergeCell ref="A18:B18"/>
  </mergeCells>
  <phoneticPr fontId="6" type="noConversion"/>
  <pageMargins left="0.19685039370078741" right="0.19685039370078741" top="0.39370078740157483" bottom="0.23622047244094491" header="0.19685039370078741" footer="0.19685039370078741"/>
  <pageSetup scale="97" orientation="landscape" horizontalDpi="1200" verticalDpi="1200" r:id="rId1"/>
  <headerFooter alignWithMargins="0">
    <oddHeader>&amp;R9</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23"/>
  <sheetViews>
    <sheetView workbookViewId="0">
      <selection activeCell="A7" sqref="A7"/>
    </sheetView>
  </sheetViews>
  <sheetFormatPr defaultColWidth="9.109375" defaultRowHeight="13.2"/>
  <cols>
    <col min="1" max="1" width="32.109375" style="322" customWidth="1"/>
    <col min="2" max="2" width="14.5546875" style="322" customWidth="1"/>
    <col min="3" max="4" width="10.88671875" style="322" customWidth="1"/>
    <col min="5" max="5" width="14.6640625" style="322" customWidth="1"/>
    <col min="6" max="6" width="9.88671875" style="322" customWidth="1"/>
    <col min="7" max="7" width="9.6640625" style="322" customWidth="1"/>
    <col min="8" max="9" width="9.88671875" style="322" customWidth="1"/>
    <col min="10" max="16384" width="9.109375" style="322"/>
  </cols>
  <sheetData>
    <row r="1" spans="1:9" ht="17.399999999999999">
      <c r="A1" s="321" t="s">
        <v>139</v>
      </c>
    </row>
    <row r="2" spans="1:9" ht="18.75" customHeight="1">
      <c r="A2" s="323" t="s">
        <v>314</v>
      </c>
      <c r="B2" s="362">
        <f>perus!E2</f>
        <v>2025</v>
      </c>
    </row>
    <row r="3" spans="1:9" ht="23.25" customHeight="1">
      <c r="A3" s="325" t="s">
        <v>140</v>
      </c>
    </row>
    <row r="4" spans="1:9" ht="19.5" customHeight="1">
      <c r="A4" s="465" t="s">
        <v>449</v>
      </c>
    </row>
    <row r="5" spans="1:9" ht="20.25" customHeight="1">
      <c r="A5" s="326"/>
      <c r="B5" s="326"/>
      <c r="C5" s="326"/>
      <c r="D5" s="327"/>
      <c r="E5" s="454" t="s">
        <v>116</v>
      </c>
      <c r="F5" s="852" t="s">
        <v>125</v>
      </c>
      <c r="G5" s="813"/>
      <c r="H5" s="813"/>
      <c r="I5" s="814"/>
    </row>
    <row r="6" spans="1:9" ht="37.5" customHeight="1">
      <c r="A6" s="339" t="s">
        <v>343</v>
      </c>
      <c r="B6" s="329" t="s">
        <v>87</v>
      </c>
      <c r="C6" s="329" t="s">
        <v>119</v>
      </c>
      <c r="D6" s="334" t="s">
        <v>311</v>
      </c>
      <c r="E6" s="329" t="s">
        <v>448</v>
      </c>
      <c r="F6" s="329" t="s">
        <v>88</v>
      </c>
      <c r="G6" s="329" t="s">
        <v>121</v>
      </c>
      <c r="H6" s="329" t="s">
        <v>122</v>
      </c>
      <c r="I6" s="329" t="s">
        <v>123</v>
      </c>
    </row>
    <row r="7" spans="1:9" ht="24.9" customHeight="1">
      <c r="A7" s="455" t="s">
        <v>31</v>
      </c>
      <c r="B7" s="419"/>
      <c r="C7" s="419"/>
      <c r="D7" s="419"/>
      <c r="E7" s="456"/>
      <c r="F7" s="419"/>
      <c r="G7" s="419"/>
      <c r="H7" s="419"/>
      <c r="I7" s="420"/>
    </row>
    <row r="8" spans="1:9" ht="24.9" customHeight="1">
      <c r="A8" s="424"/>
      <c r="B8" s="422"/>
      <c r="C8" s="422"/>
      <c r="D8" s="422"/>
      <c r="E8" s="457"/>
      <c r="F8" s="422"/>
      <c r="G8" s="422"/>
      <c r="H8" s="422"/>
      <c r="I8" s="423"/>
    </row>
    <row r="9" spans="1:9" ht="24.9" customHeight="1">
      <c r="A9" s="424"/>
      <c r="B9" s="422"/>
      <c r="C9" s="422"/>
      <c r="D9" s="422"/>
      <c r="E9" s="457"/>
      <c r="F9" s="422"/>
      <c r="G9" s="422"/>
      <c r="H9" s="422"/>
      <c r="I9" s="423"/>
    </row>
    <row r="10" spans="1:9" ht="24.9" customHeight="1">
      <c r="A10" s="424"/>
      <c r="B10" s="422"/>
      <c r="C10" s="422"/>
      <c r="D10" s="422"/>
      <c r="E10" s="457"/>
      <c r="F10" s="422"/>
      <c r="G10" s="422"/>
      <c r="H10" s="422"/>
      <c r="I10" s="423"/>
    </row>
    <row r="11" spans="1:9" ht="24.9" customHeight="1">
      <c r="A11" s="425"/>
      <c r="B11" s="426"/>
      <c r="C11" s="426"/>
      <c r="D11" s="426"/>
      <c r="E11" s="458"/>
      <c r="F11" s="426"/>
      <c r="G11" s="426"/>
      <c r="H11" s="426"/>
      <c r="I11" s="427"/>
    </row>
    <row r="12" spans="1:9" ht="17.25" customHeight="1"/>
    <row r="13" spans="1:9" ht="15.6">
      <c r="A13" s="325" t="s">
        <v>330</v>
      </c>
      <c r="B13" s="362">
        <f>perus!E2</f>
        <v>2025</v>
      </c>
    </row>
    <row r="14" spans="1:9" ht="13.8">
      <c r="A14" s="197" t="s">
        <v>141</v>
      </c>
    </row>
    <row r="15" spans="1:9" ht="13.8">
      <c r="A15" s="197" t="s">
        <v>341</v>
      </c>
    </row>
    <row r="17" spans="1:5" ht="47.25" customHeight="1">
      <c r="A17" s="853" t="s">
        <v>450</v>
      </c>
      <c r="B17" s="854"/>
      <c r="C17" s="333" t="s">
        <v>342</v>
      </c>
      <c r="D17" s="333" t="s">
        <v>325</v>
      </c>
      <c r="E17" s="329" t="s">
        <v>447</v>
      </c>
    </row>
    <row r="18" spans="1:5" ht="24.9" customHeight="1">
      <c r="A18" s="855"/>
      <c r="B18" s="856"/>
      <c r="C18" s="419"/>
      <c r="D18" s="459"/>
      <c r="E18" s="460"/>
    </row>
    <row r="19" spans="1:5" ht="24.9" customHeight="1">
      <c r="A19" s="823"/>
      <c r="B19" s="851"/>
      <c r="C19" s="422"/>
      <c r="D19" s="461"/>
      <c r="E19" s="462"/>
    </row>
    <row r="20" spans="1:5" ht="24.9" customHeight="1">
      <c r="A20" s="823"/>
      <c r="B20" s="851"/>
      <c r="C20" s="422"/>
      <c r="D20" s="461"/>
      <c r="E20" s="462"/>
    </row>
    <row r="21" spans="1:5" ht="24.9" customHeight="1">
      <c r="A21" s="823"/>
      <c r="B21" s="851"/>
      <c r="C21" s="422"/>
      <c r="D21" s="461"/>
      <c r="E21" s="462"/>
    </row>
    <row r="22" spans="1:5" ht="24.9" customHeight="1">
      <c r="A22" s="823"/>
      <c r="B22" s="851"/>
      <c r="C22" s="422"/>
      <c r="D22" s="461"/>
      <c r="E22" s="462"/>
    </row>
    <row r="23" spans="1:5" ht="24.9" customHeight="1">
      <c r="A23" s="849"/>
      <c r="B23" s="850"/>
      <c r="C23" s="426"/>
      <c r="D23" s="463"/>
      <c r="E23" s="464"/>
    </row>
  </sheetData>
  <sheetProtection sheet="1" selectLockedCells="1"/>
  <mergeCells count="8">
    <mergeCell ref="A23:B23"/>
    <mergeCell ref="A20:B20"/>
    <mergeCell ref="A21:B21"/>
    <mergeCell ref="A22:B22"/>
    <mergeCell ref="F5:I5"/>
    <mergeCell ref="A17:B17"/>
    <mergeCell ref="A18:B18"/>
    <mergeCell ref="A19:B19"/>
  </mergeCells>
  <phoneticPr fontId="6" type="noConversion"/>
  <pageMargins left="0.55118110236220474" right="0.55118110236220474" top="0.70866141732283472" bottom="0.59055118110236227" header="0.51181102362204722" footer="0.51181102362204722"/>
  <pageSetup scale="54" orientation="landscape" horizontalDpi="1200" verticalDpi="1200" r:id="rId1"/>
  <headerFooter alignWithMargins="0">
    <oddHeader>&amp;R10</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H52"/>
  <sheetViews>
    <sheetView showGridLines="0" workbookViewId="0">
      <selection activeCell="B35" sqref="B35:H35"/>
    </sheetView>
  </sheetViews>
  <sheetFormatPr defaultRowHeight="13.2"/>
  <cols>
    <col min="1" max="1" width="0.109375" customWidth="1"/>
    <col min="2" max="2" width="10.6640625" customWidth="1"/>
    <col min="3" max="3" width="13.5546875" customWidth="1"/>
    <col min="4" max="4" width="19" customWidth="1"/>
    <col min="5" max="6" width="13.5546875" customWidth="1"/>
    <col min="7" max="7" width="12.88671875" customWidth="1"/>
    <col min="8" max="8" width="13.88671875" customWidth="1"/>
    <col min="10" max="10" width="9.5546875" customWidth="1"/>
  </cols>
  <sheetData>
    <row r="1" spans="2:8" ht="17.850000000000001" customHeight="1">
      <c r="B1" s="4" t="s">
        <v>326</v>
      </c>
      <c r="C1" s="4"/>
      <c r="D1" s="4"/>
      <c r="E1" s="4"/>
      <c r="F1" s="263" t="s">
        <v>109</v>
      </c>
      <c r="G1" s="266">
        <f>'metsä yms.'!G8</f>
        <v>0</v>
      </c>
      <c r="H1" s="13" t="s">
        <v>359</v>
      </c>
    </row>
    <row r="2" spans="2:8" ht="17.850000000000001" customHeight="1">
      <c r="B2" s="886" t="s">
        <v>445</v>
      </c>
      <c r="C2" s="751"/>
      <c r="D2" s="751"/>
      <c r="E2" s="751"/>
      <c r="F2" s="751"/>
      <c r="G2" s="751"/>
      <c r="H2" s="751"/>
    </row>
    <row r="3" spans="2:8" ht="17.850000000000001" customHeight="1">
      <c r="B3" s="859" t="s">
        <v>360</v>
      </c>
      <c r="C3" s="859"/>
      <c r="D3" s="859"/>
      <c r="E3" s="859"/>
      <c r="F3" s="751"/>
      <c r="G3" s="751"/>
      <c r="H3" s="751"/>
    </row>
    <row r="4" spans="2:8" ht="9.75" customHeight="1"/>
    <row r="5" spans="2:8" ht="15.75" customHeight="1">
      <c r="B5" s="866" t="s">
        <v>77</v>
      </c>
      <c r="C5" s="867"/>
      <c r="D5" s="868"/>
      <c r="E5" s="857" t="s">
        <v>524</v>
      </c>
      <c r="F5" s="857" t="s">
        <v>357</v>
      </c>
      <c r="G5" s="477" t="s">
        <v>356</v>
      </c>
      <c r="H5" s="478"/>
    </row>
    <row r="6" spans="2:8" ht="18" customHeight="1">
      <c r="B6" s="869"/>
      <c r="C6" s="870"/>
      <c r="D6" s="871"/>
      <c r="E6" s="858"/>
      <c r="F6" s="858"/>
      <c r="G6" s="479" t="s">
        <v>358</v>
      </c>
      <c r="H6" s="472" t="s">
        <v>355</v>
      </c>
    </row>
    <row r="7" spans="2:8" ht="17.850000000000001" customHeight="1">
      <c r="B7" s="876" t="s">
        <v>537</v>
      </c>
      <c r="C7" s="410" t="s">
        <v>538</v>
      </c>
      <c r="D7" s="32"/>
      <c r="E7" s="268"/>
      <c r="F7" s="274"/>
      <c r="G7" s="283" t="str">
        <f>IF(E7="","",E7*F7)</f>
        <v/>
      </c>
      <c r="H7" s="860" t="str">
        <f>IF(SUM(G7:G11)=0,"",SUM(G7:G11))</f>
        <v/>
      </c>
    </row>
    <row r="8" spans="2:8" ht="17.850000000000001" customHeight="1">
      <c r="B8" s="877"/>
      <c r="C8" s="33" t="s">
        <v>78</v>
      </c>
      <c r="D8" s="34"/>
      <c r="E8" s="269"/>
      <c r="F8" s="275"/>
      <c r="G8" s="283" t="str">
        <f t="shared" ref="G8:G25" si="0">IF(E8="","",E8*F8)</f>
        <v/>
      </c>
      <c r="H8" s="861"/>
    </row>
    <row r="9" spans="2:8" ht="17.850000000000001" customHeight="1">
      <c r="B9" s="877"/>
      <c r="C9" s="33" t="s">
        <v>79</v>
      </c>
      <c r="D9" s="34"/>
      <c r="E9" s="269"/>
      <c r="F9" s="275"/>
      <c r="G9" s="283" t="str">
        <f>IF(E9="","",E9*F9)</f>
        <v/>
      </c>
      <c r="H9" s="861"/>
    </row>
    <row r="10" spans="2:8" ht="17.850000000000001" customHeight="1">
      <c r="B10" s="877"/>
      <c r="C10" s="33" t="s">
        <v>80</v>
      </c>
      <c r="D10" s="34"/>
      <c r="E10" s="269"/>
      <c r="F10" s="275"/>
      <c r="G10" s="283" t="str">
        <f>IF(E10="","",E10*F10)</f>
        <v/>
      </c>
      <c r="H10" s="861"/>
    </row>
    <row r="11" spans="2:8" ht="17.850000000000001" customHeight="1">
      <c r="B11" s="878"/>
      <c r="C11" s="872"/>
      <c r="D11" s="873"/>
      <c r="E11" s="270"/>
      <c r="F11" s="276"/>
      <c r="G11" s="284" t="str">
        <f t="shared" si="0"/>
        <v/>
      </c>
      <c r="H11" s="862"/>
    </row>
    <row r="12" spans="2:8" ht="17.850000000000001" customHeight="1">
      <c r="B12" s="879" t="s">
        <v>81</v>
      </c>
      <c r="C12" s="410" t="s">
        <v>538</v>
      </c>
      <c r="D12" s="32"/>
      <c r="E12" s="268"/>
      <c r="F12" s="274"/>
      <c r="G12" s="282" t="str">
        <f t="shared" si="0"/>
        <v/>
      </c>
      <c r="H12" s="860" t="str">
        <f>IF(SUM(G12:G16)=0,"",SUM(G12:G16))</f>
        <v/>
      </c>
    </row>
    <row r="13" spans="2:8" ht="17.850000000000001" customHeight="1">
      <c r="B13" s="880"/>
      <c r="C13" s="33" t="s">
        <v>78</v>
      </c>
      <c r="D13" s="34"/>
      <c r="E13" s="269"/>
      <c r="F13" s="275"/>
      <c r="G13" s="283" t="str">
        <f t="shared" si="0"/>
        <v/>
      </c>
      <c r="H13" s="861"/>
    </row>
    <row r="14" spans="2:8" ht="17.850000000000001" customHeight="1">
      <c r="B14" s="880"/>
      <c r="C14" s="33" t="s">
        <v>79</v>
      </c>
      <c r="D14" s="34"/>
      <c r="E14" s="269"/>
      <c r="F14" s="275"/>
      <c r="G14" s="283" t="str">
        <f t="shared" si="0"/>
        <v/>
      </c>
      <c r="H14" s="861"/>
    </row>
    <row r="15" spans="2:8" ht="17.850000000000001" customHeight="1">
      <c r="B15" s="881"/>
      <c r="C15" s="33" t="s">
        <v>80</v>
      </c>
      <c r="D15" s="34"/>
      <c r="E15" s="269"/>
      <c r="F15" s="275"/>
      <c r="G15" s="283" t="str">
        <f t="shared" si="0"/>
        <v/>
      </c>
      <c r="H15" s="861"/>
    </row>
    <row r="16" spans="2:8" ht="17.850000000000001" customHeight="1">
      <c r="B16" s="882"/>
      <c r="C16" s="872"/>
      <c r="D16" s="873"/>
      <c r="E16" s="270"/>
      <c r="F16" s="276"/>
      <c r="G16" s="284" t="str">
        <f t="shared" si="0"/>
        <v/>
      </c>
      <c r="H16" s="862"/>
    </row>
    <row r="17" spans="2:8" ht="19.5" customHeight="1">
      <c r="B17" s="165" t="s">
        <v>539</v>
      </c>
      <c r="C17" s="9"/>
      <c r="D17" s="9"/>
      <c r="E17" s="264"/>
      <c r="F17" s="277"/>
      <c r="G17" s="285"/>
      <c r="H17" s="267" t="str">
        <f>IF(SUM(H7:H16)=0,"",SUM(H7:H16))</f>
        <v/>
      </c>
    </row>
    <row r="18" spans="2:8" ht="17.850000000000001" customHeight="1">
      <c r="B18" s="883" t="s">
        <v>344</v>
      </c>
      <c r="C18" s="874"/>
      <c r="D18" s="875"/>
      <c r="E18" s="271"/>
      <c r="F18" s="279"/>
      <c r="G18" s="283" t="str">
        <f>IF(E18="","",E18*F18)</f>
        <v/>
      </c>
      <c r="H18" s="863" t="str">
        <f>IF(SUM(G18:G25)=0,"",SUM(G18:G25))</f>
        <v/>
      </c>
    </row>
    <row r="19" spans="2:8" ht="17.850000000000001" customHeight="1">
      <c r="B19" s="884"/>
      <c r="C19" s="864"/>
      <c r="D19" s="865"/>
      <c r="E19" s="272"/>
      <c r="F19" s="280"/>
      <c r="G19" s="283" t="str">
        <f t="shared" si="0"/>
        <v/>
      </c>
      <c r="H19" s="861"/>
    </row>
    <row r="20" spans="2:8" ht="17.850000000000001" customHeight="1">
      <c r="B20" s="884"/>
      <c r="C20" s="864"/>
      <c r="D20" s="865"/>
      <c r="E20" s="272"/>
      <c r="F20" s="280"/>
      <c r="G20" s="283" t="str">
        <f t="shared" si="0"/>
        <v/>
      </c>
      <c r="H20" s="861"/>
    </row>
    <row r="21" spans="2:8" ht="17.850000000000001" customHeight="1">
      <c r="B21" s="884"/>
      <c r="C21" s="864"/>
      <c r="D21" s="865"/>
      <c r="E21" s="272"/>
      <c r="F21" s="280"/>
      <c r="G21" s="283" t="str">
        <f t="shared" si="0"/>
        <v/>
      </c>
      <c r="H21" s="861"/>
    </row>
    <row r="22" spans="2:8" ht="17.850000000000001" customHeight="1">
      <c r="B22" s="884"/>
      <c r="C22" s="864"/>
      <c r="D22" s="865"/>
      <c r="E22" s="272"/>
      <c r="F22" s="280"/>
      <c r="G22" s="283" t="str">
        <f t="shared" si="0"/>
        <v/>
      </c>
      <c r="H22" s="861"/>
    </row>
    <row r="23" spans="2:8" ht="17.850000000000001" customHeight="1">
      <c r="B23" s="884"/>
      <c r="C23" s="864"/>
      <c r="D23" s="865"/>
      <c r="E23" s="272"/>
      <c r="F23" s="280"/>
      <c r="G23" s="283" t="str">
        <f t="shared" si="0"/>
        <v/>
      </c>
      <c r="H23" s="861"/>
    </row>
    <row r="24" spans="2:8" ht="17.850000000000001" customHeight="1">
      <c r="B24" s="884"/>
      <c r="C24" s="864"/>
      <c r="D24" s="865"/>
      <c r="E24" s="272"/>
      <c r="F24" s="280"/>
      <c r="G24" s="283" t="str">
        <f t="shared" si="0"/>
        <v/>
      </c>
      <c r="H24" s="861"/>
    </row>
    <row r="25" spans="2:8" ht="17.850000000000001" customHeight="1">
      <c r="B25" s="885"/>
      <c r="C25" s="896"/>
      <c r="D25" s="897"/>
      <c r="E25" s="273"/>
      <c r="F25" s="281"/>
      <c r="G25" s="284" t="str">
        <f t="shared" si="0"/>
        <v/>
      </c>
      <c r="H25" s="862"/>
    </row>
    <row r="26" spans="2:8" ht="21" customHeight="1">
      <c r="B26" s="227" t="s">
        <v>82</v>
      </c>
      <c r="C26" s="11"/>
      <c r="D26" s="11"/>
      <c r="E26" s="265"/>
      <c r="F26" s="278"/>
      <c r="G26" s="286"/>
      <c r="H26" s="267" t="str">
        <f>IF(H18=0,"",H18)</f>
        <v/>
      </c>
    </row>
    <row r="27" spans="2:8" ht="17.850000000000001" customHeight="1">
      <c r="B27" s="883" t="s">
        <v>83</v>
      </c>
      <c r="C27" s="874"/>
      <c r="D27" s="875"/>
      <c r="E27" s="271"/>
      <c r="F27" s="279"/>
      <c r="G27" s="283" t="str">
        <f t="shared" ref="G27:G32" si="1">IF(E27="","",E27*F27)</f>
        <v/>
      </c>
      <c r="H27" s="860" t="str">
        <f>IF(SUM(G27:G32)=0,"",SUM(G27:G32))</f>
        <v/>
      </c>
    </row>
    <row r="28" spans="2:8" ht="17.850000000000001" customHeight="1">
      <c r="B28" s="884"/>
      <c r="C28" s="864"/>
      <c r="D28" s="865"/>
      <c r="E28" s="272"/>
      <c r="F28" s="280"/>
      <c r="G28" s="283" t="str">
        <f t="shared" si="1"/>
        <v/>
      </c>
      <c r="H28" s="861"/>
    </row>
    <row r="29" spans="2:8" ht="17.850000000000001" customHeight="1">
      <c r="B29" s="884"/>
      <c r="C29" s="864"/>
      <c r="D29" s="865"/>
      <c r="E29" s="272"/>
      <c r="F29" s="280"/>
      <c r="G29" s="283" t="str">
        <f t="shared" si="1"/>
        <v/>
      </c>
      <c r="H29" s="861"/>
    </row>
    <row r="30" spans="2:8" ht="17.850000000000001" customHeight="1">
      <c r="B30" s="884"/>
      <c r="C30" s="864"/>
      <c r="D30" s="865"/>
      <c r="E30" s="272"/>
      <c r="F30" s="280"/>
      <c r="G30" s="283" t="str">
        <f t="shared" si="1"/>
        <v/>
      </c>
      <c r="H30" s="861"/>
    </row>
    <row r="31" spans="2:8" ht="17.850000000000001" customHeight="1">
      <c r="B31" s="884"/>
      <c r="C31" s="864"/>
      <c r="D31" s="865"/>
      <c r="E31" s="272"/>
      <c r="F31" s="280"/>
      <c r="G31" s="283" t="str">
        <f t="shared" si="1"/>
        <v/>
      </c>
      <c r="H31" s="861"/>
    </row>
    <row r="32" spans="2:8" ht="17.850000000000001" customHeight="1">
      <c r="B32" s="882"/>
      <c r="C32" s="896"/>
      <c r="D32" s="897"/>
      <c r="E32" s="273"/>
      <c r="F32" s="281"/>
      <c r="G32" s="284" t="str">
        <f t="shared" si="1"/>
        <v/>
      </c>
      <c r="H32" s="862"/>
    </row>
    <row r="33" spans="2:8" ht="20.25" customHeight="1">
      <c r="B33" s="227" t="s">
        <v>84</v>
      </c>
      <c r="C33" s="11"/>
      <c r="D33" s="11"/>
      <c r="E33" s="898"/>
      <c r="F33" s="898"/>
      <c r="G33" s="11"/>
      <c r="H33" s="267" t="str">
        <f>IF(H27=0,"",H27)</f>
        <v/>
      </c>
    </row>
    <row r="34" spans="2:8" ht="17.850000000000001" customHeight="1">
      <c r="B34" s="890"/>
      <c r="C34" s="891"/>
      <c r="D34" s="891"/>
      <c r="E34" s="891"/>
      <c r="F34" s="891"/>
      <c r="G34" s="891"/>
      <c r="H34" s="892"/>
    </row>
    <row r="35" spans="2:8" ht="17.850000000000001" customHeight="1">
      <c r="B35" s="893"/>
      <c r="C35" s="894"/>
      <c r="D35" s="894"/>
      <c r="E35" s="894"/>
      <c r="F35" s="894"/>
      <c r="G35" s="894"/>
      <c r="H35" s="895"/>
    </row>
    <row r="36" spans="2:8" ht="17.850000000000001" customHeight="1">
      <c r="B36" s="893"/>
      <c r="C36" s="894"/>
      <c r="D36" s="894"/>
      <c r="E36" s="894"/>
      <c r="F36" s="894"/>
      <c r="G36" s="894"/>
      <c r="H36" s="895"/>
    </row>
    <row r="37" spans="2:8" ht="17.850000000000001" customHeight="1">
      <c r="B37" s="893"/>
      <c r="C37" s="894"/>
      <c r="D37" s="894"/>
      <c r="E37" s="894"/>
      <c r="F37" s="894"/>
      <c r="G37" s="894"/>
      <c r="H37" s="895"/>
    </row>
    <row r="38" spans="2:8" ht="17.850000000000001" customHeight="1">
      <c r="B38" s="893"/>
      <c r="C38" s="894"/>
      <c r="D38" s="894"/>
      <c r="E38" s="894"/>
      <c r="F38" s="894"/>
      <c r="G38" s="894"/>
      <c r="H38" s="895"/>
    </row>
    <row r="39" spans="2:8" ht="17.850000000000001" customHeight="1">
      <c r="B39" s="893"/>
      <c r="C39" s="894"/>
      <c r="D39" s="894"/>
      <c r="E39" s="894"/>
      <c r="F39" s="894"/>
      <c r="G39" s="894"/>
      <c r="H39" s="895"/>
    </row>
    <row r="40" spans="2:8" ht="17.850000000000001" customHeight="1">
      <c r="B40" s="893"/>
      <c r="C40" s="894"/>
      <c r="D40" s="894"/>
      <c r="E40" s="894"/>
      <c r="F40" s="894"/>
      <c r="G40" s="894"/>
      <c r="H40" s="895"/>
    </row>
    <row r="41" spans="2:8" ht="17.850000000000001" customHeight="1">
      <c r="B41" s="887"/>
      <c r="C41" s="888"/>
      <c r="D41" s="888"/>
      <c r="E41" s="888"/>
      <c r="F41" s="888"/>
      <c r="G41" s="888"/>
      <c r="H41" s="889"/>
    </row>
    <row r="42" spans="2:8">
      <c r="B42" s="10"/>
      <c r="C42" s="10"/>
      <c r="D42" s="10"/>
      <c r="E42" s="10"/>
      <c r="F42" s="10"/>
      <c r="G42" s="10"/>
      <c r="H42" s="10"/>
    </row>
    <row r="43" spans="2:8">
      <c r="B43" s="10"/>
      <c r="C43" s="10"/>
      <c r="D43" s="10"/>
      <c r="E43" s="10"/>
      <c r="F43" s="10"/>
      <c r="G43" s="10"/>
      <c r="H43" s="10"/>
    </row>
    <row r="44" spans="2:8">
      <c r="B44" s="10"/>
      <c r="C44" s="10"/>
      <c r="D44" s="10"/>
      <c r="E44" s="10"/>
      <c r="F44" s="10"/>
      <c r="G44" s="10"/>
      <c r="H44" s="10"/>
    </row>
    <row r="45" spans="2:8">
      <c r="B45" s="10"/>
      <c r="C45" s="10"/>
      <c r="D45" s="10"/>
      <c r="E45" s="10"/>
      <c r="F45" s="10"/>
      <c r="G45" s="10"/>
      <c r="H45" s="10"/>
    </row>
    <row r="46" spans="2:8">
      <c r="B46" s="1"/>
      <c r="C46" s="1"/>
      <c r="D46" s="1"/>
      <c r="E46" s="1"/>
      <c r="F46" s="1"/>
      <c r="G46" s="1"/>
      <c r="H46" s="1"/>
    </row>
    <row r="47" spans="2:8">
      <c r="B47" s="1"/>
      <c r="C47" s="1"/>
      <c r="D47" s="1"/>
      <c r="E47" s="1"/>
      <c r="F47" s="1"/>
      <c r="G47" s="1"/>
      <c r="H47" s="1"/>
    </row>
    <row r="48" spans="2:8">
      <c r="B48" s="1"/>
      <c r="C48" s="1"/>
      <c r="D48" s="1"/>
      <c r="E48" s="1"/>
      <c r="F48" s="1"/>
      <c r="G48" s="1"/>
      <c r="H48" s="1"/>
    </row>
    <row r="49" spans="2:8">
      <c r="B49" s="1"/>
      <c r="C49" s="1"/>
      <c r="D49" s="1"/>
      <c r="E49" s="1"/>
      <c r="F49" s="1"/>
      <c r="G49" s="1"/>
      <c r="H49" s="1"/>
    </row>
    <row r="50" spans="2:8">
      <c r="B50" s="1"/>
      <c r="C50" s="1"/>
      <c r="D50" s="1"/>
      <c r="E50" s="1"/>
      <c r="F50" s="1"/>
      <c r="G50" s="1"/>
      <c r="H50" s="1"/>
    </row>
    <row r="51" spans="2:8">
      <c r="B51" s="1"/>
      <c r="C51" s="1"/>
      <c r="D51" s="1"/>
      <c r="E51" s="1"/>
      <c r="F51" s="1"/>
      <c r="G51" s="1"/>
      <c r="H51" s="1"/>
    </row>
    <row r="52" spans="2:8">
      <c r="B52" s="1"/>
      <c r="C52" s="1"/>
      <c r="D52" s="1"/>
      <c r="E52" s="1"/>
      <c r="F52" s="1"/>
      <c r="G52" s="1"/>
      <c r="H52" s="1"/>
    </row>
  </sheetData>
  <sheetProtection sheet="1" selectLockedCells="1"/>
  <mergeCells count="38">
    <mergeCell ref="B2:H2"/>
    <mergeCell ref="B41:H41"/>
    <mergeCell ref="B34:H34"/>
    <mergeCell ref="B35:H35"/>
    <mergeCell ref="B36:H36"/>
    <mergeCell ref="B37:H37"/>
    <mergeCell ref="B38:H38"/>
    <mergeCell ref="C32:D32"/>
    <mergeCell ref="E33:F33"/>
    <mergeCell ref="B39:H39"/>
    <mergeCell ref="C24:D24"/>
    <mergeCell ref="C25:D25"/>
    <mergeCell ref="C27:D27"/>
    <mergeCell ref="B40:H40"/>
    <mergeCell ref="C28:D28"/>
    <mergeCell ref="C29:D29"/>
    <mergeCell ref="C31:D31"/>
    <mergeCell ref="B18:B25"/>
    <mergeCell ref="C22:D22"/>
    <mergeCell ref="C23:D23"/>
    <mergeCell ref="H27:H32"/>
    <mergeCell ref="C30:D30"/>
    <mergeCell ref="B27:B32"/>
    <mergeCell ref="E5:E6"/>
    <mergeCell ref="F5:F6"/>
    <mergeCell ref="B3:H3"/>
    <mergeCell ref="H7:H11"/>
    <mergeCell ref="H18:H25"/>
    <mergeCell ref="H12:H16"/>
    <mergeCell ref="C20:D20"/>
    <mergeCell ref="C21:D21"/>
    <mergeCell ref="B5:D6"/>
    <mergeCell ref="C16:D16"/>
    <mergeCell ref="C18:D18"/>
    <mergeCell ref="C19:D19"/>
    <mergeCell ref="C11:D11"/>
    <mergeCell ref="B7:B11"/>
    <mergeCell ref="B12:B16"/>
  </mergeCells>
  <phoneticPr fontId="6" type="noConversion"/>
  <pageMargins left="0.6692913385826772" right="0.39370078740157483" top="0.59055118110236227" bottom="0.59055118110236227" header="0.31496062992125984" footer="0.51181102362204722"/>
  <pageSetup paperSize="9" scale="96" orientation="portrait" r:id="rId1"/>
  <headerFooter alignWithMargins="0">
    <oddHeader>&amp;R11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8"/>
  <sheetViews>
    <sheetView showGridLines="0" workbookViewId="0">
      <selection activeCell="A12" sqref="A12:B12"/>
    </sheetView>
  </sheetViews>
  <sheetFormatPr defaultRowHeight="13.2"/>
  <cols>
    <col min="1" max="1" width="20.44140625" customWidth="1"/>
    <col min="2" max="2" width="11.5546875" customWidth="1"/>
    <col min="3" max="5" width="11.44140625" customWidth="1"/>
    <col min="6" max="9" width="7" customWidth="1"/>
  </cols>
  <sheetData>
    <row r="1" spans="1:9" ht="21.75" customHeight="1">
      <c r="A1" s="226" t="s">
        <v>85</v>
      </c>
      <c r="B1" s="3"/>
    </row>
    <row r="2" spans="1:9" ht="46.5" customHeight="1">
      <c r="A2" s="919" t="s">
        <v>533</v>
      </c>
      <c r="B2" s="920"/>
      <c r="C2" s="920"/>
      <c r="D2" s="920"/>
      <c r="E2" s="920"/>
      <c r="F2" s="920"/>
      <c r="G2" s="920"/>
      <c r="H2" s="920"/>
      <c r="I2" s="920"/>
    </row>
    <row r="3" spans="1:9" ht="27" customHeight="1">
      <c r="A3" s="923" t="s">
        <v>86</v>
      </c>
      <c r="B3" s="221"/>
      <c r="C3" s="928" t="s">
        <v>87</v>
      </c>
      <c r="D3" s="754" t="s">
        <v>282</v>
      </c>
      <c r="E3" s="754" t="s">
        <v>111</v>
      </c>
      <c r="F3" s="629" t="s">
        <v>403</v>
      </c>
      <c r="G3" s="925"/>
      <c r="H3" s="925"/>
      <c r="I3" s="926"/>
    </row>
    <row r="4" spans="1:9" ht="51" customHeight="1">
      <c r="A4" s="924"/>
      <c r="B4" s="35"/>
      <c r="C4" s="928"/>
      <c r="D4" s="754"/>
      <c r="E4" s="927"/>
      <c r="F4" s="480" t="s">
        <v>88</v>
      </c>
      <c r="G4" s="481" t="s">
        <v>89</v>
      </c>
      <c r="H4" s="481" t="s">
        <v>90</v>
      </c>
      <c r="I4" s="481" t="s">
        <v>91</v>
      </c>
    </row>
    <row r="5" spans="1:9" ht="17.850000000000001" customHeight="1">
      <c r="A5" s="222" t="s">
        <v>92</v>
      </c>
      <c r="B5" s="36"/>
      <c r="C5" s="37"/>
      <c r="D5" s="38"/>
      <c r="E5" s="39"/>
      <c r="F5" s="40"/>
      <c r="G5" s="41"/>
      <c r="H5" s="38"/>
      <c r="I5" s="223"/>
    </row>
    <row r="6" spans="1:9" ht="17.850000000000001" customHeight="1">
      <c r="A6" s="921" t="s">
        <v>93</v>
      </c>
      <c r="B6" s="922"/>
      <c r="C6" s="246"/>
      <c r="D6" s="204"/>
      <c r="E6" s="228" t="str">
        <f>IF(C6="","",C6*D6)</f>
        <v/>
      </c>
      <c r="F6" s="486"/>
      <c r="G6" s="487"/>
      <c r="H6" s="488"/>
      <c r="I6" s="489"/>
    </row>
    <row r="7" spans="1:9" ht="17.850000000000001" customHeight="1">
      <c r="A7" s="102" t="s">
        <v>31</v>
      </c>
      <c r="B7" s="485" t="s">
        <v>110</v>
      </c>
      <c r="C7" s="247"/>
      <c r="D7" s="205"/>
      <c r="E7" s="228" t="str">
        <f>IF(C7="","",C7*D7)</f>
        <v/>
      </c>
      <c r="F7" s="303"/>
      <c r="G7" s="304"/>
      <c r="H7" s="305"/>
      <c r="I7" s="306"/>
    </row>
    <row r="8" spans="1:9" ht="17.850000000000001" customHeight="1">
      <c r="A8" s="102"/>
      <c r="B8" s="485" t="s">
        <v>110</v>
      </c>
      <c r="C8" s="247"/>
      <c r="D8" s="205"/>
      <c r="E8" s="228" t="str">
        <f>IF(C8="","",C8*D8)</f>
        <v/>
      </c>
      <c r="F8" s="303"/>
      <c r="G8" s="304"/>
      <c r="H8" s="305"/>
      <c r="I8" s="306"/>
    </row>
    <row r="9" spans="1:9" ht="17.850000000000001" customHeight="1">
      <c r="A9" s="909" t="s">
        <v>104</v>
      </c>
      <c r="B9" s="910"/>
      <c r="C9" s="247"/>
      <c r="D9" s="205"/>
      <c r="E9" s="228" t="str">
        <f>IF(C9="","",C9*D9)</f>
        <v/>
      </c>
      <c r="F9" s="303"/>
      <c r="G9" s="304"/>
      <c r="H9" s="305"/>
      <c r="I9" s="306"/>
    </row>
    <row r="10" spans="1:9" ht="17.850000000000001" customHeight="1">
      <c r="A10" s="224" t="s">
        <v>94</v>
      </c>
      <c r="B10" s="218"/>
      <c r="C10" s="248"/>
      <c r="D10" s="220"/>
      <c r="E10" s="219"/>
      <c r="F10" s="307"/>
      <c r="G10" s="308"/>
      <c r="H10" s="309"/>
      <c r="I10" s="310"/>
    </row>
    <row r="11" spans="1:9" ht="17.850000000000001" customHeight="1">
      <c r="A11" s="909" t="s">
        <v>146</v>
      </c>
      <c r="B11" s="910"/>
      <c r="C11" s="247"/>
      <c r="D11" s="205"/>
      <c r="E11" s="228" t="str">
        <f>IF(C11="","",C11*D11)</f>
        <v/>
      </c>
      <c r="F11" s="303"/>
      <c r="G11" s="304"/>
      <c r="H11" s="305"/>
      <c r="I11" s="306"/>
    </row>
    <row r="12" spans="1:9" ht="17.850000000000001" customHeight="1">
      <c r="A12" s="893"/>
      <c r="B12" s="895"/>
      <c r="C12" s="247"/>
      <c r="D12" s="205"/>
      <c r="E12" s="228" t="str">
        <f t="shared" ref="E12:E27" si="0">IF(C12="","",C12*D12)</f>
        <v/>
      </c>
      <c r="F12" s="303"/>
      <c r="G12" s="304"/>
      <c r="H12" s="305"/>
      <c r="I12" s="306"/>
    </row>
    <row r="13" spans="1:9" ht="17.850000000000001" customHeight="1">
      <c r="A13" s="893"/>
      <c r="B13" s="895"/>
      <c r="C13" s="247"/>
      <c r="D13" s="205"/>
      <c r="E13" s="228" t="str">
        <f t="shared" si="0"/>
        <v/>
      </c>
      <c r="F13" s="303"/>
      <c r="G13" s="304"/>
      <c r="H13" s="305"/>
      <c r="I13" s="306"/>
    </row>
    <row r="14" spans="1:9" ht="17.850000000000001" customHeight="1">
      <c r="A14" s="909" t="s">
        <v>95</v>
      </c>
      <c r="B14" s="910"/>
      <c r="C14" s="247"/>
      <c r="D14" s="205"/>
      <c r="E14" s="228" t="str">
        <f t="shared" si="0"/>
        <v/>
      </c>
      <c r="F14" s="303"/>
      <c r="G14" s="304"/>
      <c r="H14" s="305"/>
      <c r="I14" s="306"/>
    </row>
    <row r="15" spans="1:9" ht="17.850000000000001" customHeight="1">
      <c r="A15" s="893"/>
      <c r="B15" s="895"/>
      <c r="C15" s="247"/>
      <c r="D15" s="205"/>
      <c r="E15" s="228" t="str">
        <f>IF(C15="","",C15*D15)</f>
        <v/>
      </c>
      <c r="F15" s="303"/>
      <c r="G15" s="304"/>
      <c r="H15" s="305"/>
      <c r="I15" s="306"/>
    </row>
    <row r="16" spans="1:9" ht="17.850000000000001" customHeight="1">
      <c r="A16" s="909" t="s">
        <v>96</v>
      </c>
      <c r="B16" s="910"/>
      <c r="C16" s="247"/>
      <c r="D16" s="205"/>
      <c r="E16" s="228" t="str">
        <f t="shared" si="0"/>
        <v/>
      </c>
      <c r="F16" s="303"/>
      <c r="G16" s="304"/>
      <c r="H16" s="305"/>
      <c r="I16" s="306"/>
    </row>
    <row r="17" spans="1:9" ht="17.850000000000001" customHeight="1">
      <c r="A17" s="893"/>
      <c r="B17" s="895"/>
      <c r="C17" s="247"/>
      <c r="D17" s="205"/>
      <c r="E17" s="228" t="str">
        <f t="shared" si="0"/>
        <v/>
      </c>
      <c r="F17" s="303"/>
      <c r="G17" s="304"/>
      <c r="H17" s="305"/>
      <c r="I17" s="306"/>
    </row>
    <row r="18" spans="1:9" ht="17.850000000000001" customHeight="1">
      <c r="A18" s="893"/>
      <c r="B18" s="895"/>
      <c r="C18" s="247"/>
      <c r="D18" s="205"/>
      <c r="E18" s="228" t="str">
        <f t="shared" si="0"/>
        <v/>
      </c>
      <c r="F18" s="303"/>
      <c r="G18" s="304"/>
      <c r="H18" s="305"/>
      <c r="I18" s="306"/>
    </row>
    <row r="19" spans="1:9" ht="17.850000000000001" customHeight="1">
      <c r="A19" s="911" t="s">
        <v>536</v>
      </c>
      <c r="B19" s="912"/>
      <c r="C19" s="248"/>
      <c r="D19" s="220"/>
      <c r="E19" s="219"/>
      <c r="F19" s="307"/>
      <c r="G19" s="308"/>
      <c r="H19" s="309"/>
      <c r="I19" s="310"/>
    </row>
    <row r="20" spans="1:9" ht="17.850000000000001" customHeight="1">
      <c r="A20" s="909" t="s">
        <v>97</v>
      </c>
      <c r="B20" s="910"/>
      <c r="C20" s="247"/>
      <c r="D20" s="205"/>
      <c r="E20" s="228" t="str">
        <f>IF(C20="","",C20*D20)</f>
        <v/>
      </c>
      <c r="F20" s="303"/>
      <c r="G20" s="304"/>
      <c r="H20" s="305"/>
      <c r="I20" s="306"/>
    </row>
    <row r="21" spans="1:9" ht="17.850000000000001" customHeight="1">
      <c r="A21" s="909"/>
      <c r="B21" s="910"/>
      <c r="C21" s="247"/>
      <c r="D21" s="205"/>
      <c r="E21" s="228" t="str">
        <f t="shared" si="0"/>
        <v/>
      </c>
      <c r="F21" s="303"/>
      <c r="G21" s="304"/>
      <c r="H21" s="305"/>
      <c r="I21" s="306"/>
    </row>
    <row r="22" spans="1:9" ht="17.850000000000001" customHeight="1">
      <c r="A22" s="909"/>
      <c r="B22" s="910"/>
      <c r="C22" s="247"/>
      <c r="D22" s="205"/>
      <c r="E22" s="228" t="str">
        <f t="shared" si="0"/>
        <v/>
      </c>
      <c r="F22" s="303"/>
      <c r="G22" s="304"/>
      <c r="H22" s="305"/>
      <c r="I22" s="306"/>
    </row>
    <row r="23" spans="1:9" ht="17.850000000000001" customHeight="1">
      <c r="A23" s="899" t="s">
        <v>534</v>
      </c>
      <c r="B23" s="895"/>
      <c r="C23" s="247"/>
      <c r="D23" s="205"/>
      <c r="E23" s="228" t="str">
        <f t="shared" si="0"/>
        <v/>
      </c>
      <c r="F23" s="303"/>
      <c r="G23" s="304"/>
      <c r="H23" s="305"/>
      <c r="I23" s="306"/>
    </row>
    <row r="24" spans="1:9" ht="17.850000000000001" customHeight="1">
      <c r="A24" s="893"/>
      <c r="B24" s="895"/>
      <c r="C24" s="247"/>
      <c r="D24" s="205"/>
      <c r="E24" s="228" t="str">
        <f t="shared" si="0"/>
        <v/>
      </c>
      <c r="F24" s="303"/>
      <c r="G24" s="304"/>
      <c r="H24" s="305"/>
      <c r="I24" s="306"/>
    </row>
    <row r="25" spans="1:9" ht="17.850000000000001" customHeight="1">
      <c r="A25" s="899" t="s">
        <v>535</v>
      </c>
      <c r="B25" s="895"/>
      <c r="C25" s="247"/>
      <c r="D25" s="205"/>
      <c r="E25" s="228" t="str">
        <f t="shared" si="0"/>
        <v/>
      </c>
      <c r="F25" s="303"/>
      <c r="G25" s="304"/>
      <c r="H25" s="305"/>
      <c r="I25" s="306"/>
    </row>
    <row r="26" spans="1:9" ht="17.850000000000001" customHeight="1">
      <c r="A26" s="893"/>
      <c r="B26" s="895"/>
      <c r="C26" s="247"/>
      <c r="D26" s="205"/>
      <c r="E26" s="228" t="str">
        <f t="shared" si="0"/>
        <v/>
      </c>
      <c r="F26" s="303"/>
      <c r="G26" s="304"/>
      <c r="H26" s="305"/>
      <c r="I26" s="306"/>
    </row>
    <row r="27" spans="1:9" ht="17.850000000000001" customHeight="1">
      <c r="A27" s="887"/>
      <c r="B27" s="889"/>
      <c r="C27" s="249"/>
      <c r="D27" s="225"/>
      <c r="E27" s="302" t="str">
        <f t="shared" si="0"/>
        <v/>
      </c>
      <c r="F27" s="311"/>
      <c r="G27" s="312"/>
      <c r="H27" s="313"/>
      <c r="I27" s="314"/>
    </row>
    <row r="28" spans="1:9" ht="11.25" customHeight="1">
      <c r="A28" s="914"/>
      <c r="B28" s="914"/>
      <c r="C28" s="10"/>
      <c r="D28" s="10"/>
      <c r="E28" s="10"/>
      <c r="F28" s="29"/>
      <c r="G28" s="29"/>
      <c r="H28" s="29"/>
      <c r="I28" s="29"/>
    </row>
    <row r="29" spans="1:9" ht="17.850000000000001" customHeight="1">
      <c r="A29" s="30" t="s">
        <v>294</v>
      </c>
      <c r="B29" s="28"/>
      <c r="C29" s="10"/>
      <c r="D29" s="10"/>
      <c r="E29" s="10"/>
      <c r="F29" s="29"/>
      <c r="G29" s="29"/>
      <c r="H29" s="29"/>
      <c r="I29" s="29"/>
    </row>
    <row r="30" spans="1:9" ht="17.850000000000001" customHeight="1" thickBot="1">
      <c r="A30" s="31" t="s">
        <v>295</v>
      </c>
      <c r="B30" s="28"/>
      <c r="C30" s="10"/>
      <c r="D30" s="10"/>
      <c r="E30" s="10"/>
      <c r="F30" s="29"/>
      <c r="G30" s="29"/>
      <c r="H30" s="29"/>
      <c r="I30" s="29"/>
    </row>
    <row r="31" spans="1:9" ht="17.850000000000001" customHeight="1">
      <c r="A31" s="23" t="s">
        <v>292</v>
      </c>
      <c r="B31" s="915" t="s">
        <v>327</v>
      </c>
      <c r="C31" s="916"/>
      <c r="D31" s="917"/>
      <c r="E31" s="915" t="s">
        <v>328</v>
      </c>
      <c r="F31" s="916"/>
      <c r="G31" s="916"/>
      <c r="H31" s="916"/>
      <c r="I31" s="918"/>
    </row>
    <row r="32" spans="1:9" ht="17.850000000000001" customHeight="1">
      <c r="A32" s="24"/>
      <c r="B32" s="42" t="s">
        <v>284</v>
      </c>
      <c r="C32" s="42" t="s">
        <v>285</v>
      </c>
      <c r="D32" s="42" t="s">
        <v>286</v>
      </c>
      <c r="E32" s="42" t="s">
        <v>284</v>
      </c>
      <c r="F32" s="904" t="s">
        <v>285</v>
      </c>
      <c r="G32" s="905"/>
      <c r="H32" s="904" t="s">
        <v>286</v>
      </c>
      <c r="I32" s="906"/>
    </row>
    <row r="33" spans="1:9" ht="17.850000000000001" customHeight="1">
      <c r="A33" s="25" t="s">
        <v>283</v>
      </c>
      <c r="B33" s="206"/>
      <c r="C33" s="207"/>
      <c r="D33" s="208"/>
      <c r="E33" s="209"/>
      <c r="F33" s="902"/>
      <c r="G33" s="756"/>
      <c r="H33" s="902"/>
      <c r="I33" s="908"/>
    </row>
    <row r="34" spans="1:9" ht="17.850000000000001" customHeight="1">
      <c r="A34" s="26" t="s">
        <v>287</v>
      </c>
      <c r="B34" s="210"/>
      <c r="C34" s="211"/>
      <c r="D34" s="212"/>
      <c r="E34" s="213"/>
      <c r="F34" s="903"/>
      <c r="G34" s="753"/>
      <c r="H34" s="903"/>
      <c r="I34" s="913"/>
    </row>
    <row r="35" spans="1:9" ht="17.850000000000001" customHeight="1">
      <c r="A35" s="26" t="s">
        <v>288</v>
      </c>
      <c r="B35" s="210"/>
      <c r="C35" s="211"/>
      <c r="D35" s="212"/>
      <c r="E35" s="213"/>
      <c r="F35" s="903"/>
      <c r="G35" s="753"/>
      <c r="H35" s="903"/>
      <c r="I35" s="913"/>
    </row>
    <row r="36" spans="1:9" ht="17.850000000000001" customHeight="1">
      <c r="A36" s="26" t="s">
        <v>289</v>
      </c>
      <c r="B36" s="210"/>
      <c r="C36" s="211"/>
      <c r="D36" s="212"/>
      <c r="E36" s="213"/>
      <c r="F36" s="903"/>
      <c r="G36" s="753"/>
      <c r="H36" s="903"/>
      <c r="I36" s="913"/>
    </row>
    <row r="37" spans="1:9" ht="17.850000000000001" customHeight="1">
      <c r="A37" s="26" t="s">
        <v>290</v>
      </c>
      <c r="B37" s="210"/>
      <c r="C37" s="211"/>
      <c r="D37" s="212"/>
      <c r="E37" s="213"/>
      <c r="F37" s="903"/>
      <c r="G37" s="753"/>
      <c r="H37" s="903"/>
      <c r="I37" s="913"/>
    </row>
    <row r="38" spans="1:9" ht="17.850000000000001" customHeight="1" thickBot="1">
      <c r="A38" s="27" t="s">
        <v>291</v>
      </c>
      <c r="B38" s="214"/>
      <c r="C38" s="215"/>
      <c r="D38" s="216"/>
      <c r="E38" s="217"/>
      <c r="F38" s="900"/>
      <c r="G38" s="907"/>
      <c r="H38" s="900"/>
      <c r="I38" s="901"/>
    </row>
    <row r="39" spans="1:9" ht="17.850000000000001" customHeight="1">
      <c r="A39" s="10"/>
      <c r="B39" s="10"/>
      <c r="C39" s="10"/>
      <c r="D39" s="10"/>
      <c r="E39" s="10"/>
      <c r="F39" s="10"/>
      <c r="G39" s="10"/>
      <c r="H39" s="10"/>
      <c r="I39" s="10"/>
    </row>
    <row r="40" spans="1:9" ht="17.850000000000001" customHeight="1">
      <c r="A40" s="10"/>
      <c r="B40" s="10"/>
      <c r="C40" s="10"/>
      <c r="D40" s="10"/>
      <c r="E40" s="10"/>
      <c r="F40" s="10"/>
      <c r="G40" s="10"/>
      <c r="H40" s="10"/>
      <c r="I40" s="10"/>
    </row>
    <row r="41" spans="1:9" ht="17.850000000000001" customHeight="1">
      <c r="A41" s="10"/>
      <c r="B41" s="10"/>
      <c r="C41" s="10"/>
      <c r="D41" s="10"/>
      <c r="E41" s="10"/>
      <c r="F41" s="10"/>
      <c r="G41" s="10"/>
      <c r="H41" s="10"/>
      <c r="I41" s="10"/>
    </row>
    <row r="42" spans="1:9" ht="17.850000000000001" customHeight="1">
      <c r="A42" s="10"/>
      <c r="B42" s="10"/>
      <c r="C42" s="10"/>
      <c r="D42" s="10"/>
      <c r="E42" s="10"/>
      <c r="F42" s="10"/>
      <c r="G42" s="10"/>
      <c r="H42" s="10"/>
      <c r="I42" s="10"/>
    </row>
    <row r="43" spans="1:9" ht="17.850000000000001" customHeight="1">
      <c r="A43" s="10"/>
      <c r="B43" s="10"/>
      <c r="C43" s="10"/>
      <c r="D43" s="10"/>
      <c r="E43" s="10"/>
      <c r="F43" s="10"/>
      <c r="G43" s="10"/>
      <c r="H43" s="10"/>
      <c r="I43" s="10"/>
    </row>
    <row r="44" spans="1:9" ht="17.850000000000001" customHeight="1"/>
    <row r="45" spans="1:9" ht="17.850000000000001" customHeight="1"/>
    <row r="46" spans="1:9" ht="17.850000000000001" customHeight="1"/>
    <row r="47" spans="1:9" ht="17.850000000000001" customHeight="1"/>
    <row r="48" spans="1:9" ht="17.850000000000001" customHeight="1"/>
  </sheetData>
  <sheetProtection sheet="1" selectLockedCells="1"/>
  <mergeCells count="42">
    <mergeCell ref="A2:I2"/>
    <mergeCell ref="A6:B6"/>
    <mergeCell ref="A9:B9"/>
    <mergeCell ref="A11:B11"/>
    <mergeCell ref="A14:B14"/>
    <mergeCell ref="A3:A4"/>
    <mergeCell ref="F3:I3"/>
    <mergeCell ref="E3:E4"/>
    <mergeCell ref="D3:D4"/>
    <mergeCell ref="C3:C4"/>
    <mergeCell ref="H37:I37"/>
    <mergeCell ref="A28:B28"/>
    <mergeCell ref="A24:B24"/>
    <mergeCell ref="A25:B25"/>
    <mergeCell ref="A26:B26"/>
    <mergeCell ref="A27:B27"/>
    <mergeCell ref="B31:D31"/>
    <mergeCell ref="H34:I34"/>
    <mergeCell ref="H35:I35"/>
    <mergeCell ref="H36:I36"/>
    <mergeCell ref="E31:I31"/>
    <mergeCell ref="A16:B16"/>
    <mergeCell ref="A19:B19"/>
    <mergeCell ref="A20:B20"/>
    <mergeCell ref="A21:B21"/>
    <mergeCell ref="A22:B22"/>
    <mergeCell ref="A23:B23"/>
    <mergeCell ref="A12:B12"/>
    <mergeCell ref="A13:B13"/>
    <mergeCell ref="A15:B15"/>
    <mergeCell ref="H38:I38"/>
    <mergeCell ref="F33:G33"/>
    <mergeCell ref="F34:G34"/>
    <mergeCell ref="A17:B17"/>
    <mergeCell ref="A18:B18"/>
    <mergeCell ref="F35:G35"/>
    <mergeCell ref="F36:G36"/>
    <mergeCell ref="F32:G32"/>
    <mergeCell ref="H32:I32"/>
    <mergeCell ref="F37:G37"/>
    <mergeCell ref="F38:G38"/>
    <mergeCell ref="H33:I33"/>
  </mergeCells>
  <phoneticPr fontId="6" type="noConversion"/>
  <pageMargins left="0.47244094488188981" right="0.47244094488188981" top="0.59055118110236227" bottom="0.59055118110236227" header="0.31496062992125984" footer="0.51181102362204722"/>
  <pageSetup paperSize="9" orientation="portrait" r:id="rId1"/>
  <headerFooter alignWithMargins="0">
    <oddHeader>&amp;R 12</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44"/>
  <sheetViews>
    <sheetView showGridLines="0" workbookViewId="0">
      <selection activeCell="E15" sqref="E15"/>
    </sheetView>
  </sheetViews>
  <sheetFormatPr defaultRowHeight="13.2"/>
  <cols>
    <col min="1" max="1" width="4" customWidth="1"/>
    <col min="2" max="2" width="34.44140625" customWidth="1"/>
    <col min="3" max="3" width="11.5546875" customWidth="1"/>
    <col min="4" max="4" width="4" customWidth="1"/>
    <col min="5" max="7" width="15.6640625" customWidth="1"/>
  </cols>
  <sheetData>
    <row r="1" spans="1:7" ht="20.100000000000001" customHeight="1">
      <c r="A1" s="930" t="s">
        <v>361</v>
      </c>
      <c r="B1" s="931"/>
      <c r="C1" s="931"/>
      <c r="D1" s="931"/>
      <c r="E1" s="931"/>
      <c r="F1" s="931"/>
      <c r="G1" s="931"/>
    </row>
    <row r="2" spans="1:7" ht="36" customHeight="1">
      <c r="A2" s="932" t="s">
        <v>540</v>
      </c>
      <c r="B2" s="933"/>
      <c r="C2" s="933"/>
      <c r="D2" s="933"/>
      <c r="E2" s="933"/>
      <c r="F2" s="933"/>
      <c r="G2" s="933"/>
    </row>
    <row r="3" spans="1:7" ht="36" customHeight="1">
      <c r="A3" s="932" t="s">
        <v>541</v>
      </c>
      <c r="B3" s="933"/>
      <c r="C3" s="933"/>
      <c r="D3" s="933"/>
      <c r="E3" s="933"/>
      <c r="F3" s="933"/>
      <c r="G3" s="933"/>
    </row>
    <row r="4" spans="1:7" ht="32.25" customHeight="1">
      <c r="A4" s="932" t="s">
        <v>542</v>
      </c>
      <c r="B4" s="933"/>
      <c r="C4" s="933"/>
      <c r="D4" s="933"/>
      <c r="E4" s="933"/>
      <c r="F4" s="933"/>
      <c r="G4" s="933"/>
    </row>
    <row r="5" spans="1:7" ht="22.5" customHeight="1">
      <c r="A5" s="934" t="s">
        <v>543</v>
      </c>
      <c r="B5" s="599"/>
      <c r="C5" s="599"/>
      <c r="D5" s="599"/>
      <c r="E5" s="599"/>
      <c r="F5" s="599"/>
      <c r="G5" s="599"/>
    </row>
    <row r="6" spans="1:7" ht="20.100000000000001" customHeight="1">
      <c r="A6" s="490"/>
      <c r="B6" s="491" t="s">
        <v>544</v>
      </c>
      <c r="D6" s="490"/>
      <c r="E6" s="929" t="s">
        <v>545</v>
      </c>
      <c r="F6" s="638"/>
      <c r="G6" s="638"/>
    </row>
    <row r="7" spans="1:7" ht="20.100000000000001" customHeight="1">
      <c r="A7" s="490"/>
      <c r="B7" s="491" t="s">
        <v>546</v>
      </c>
      <c r="D7" s="490"/>
      <c r="E7" s="929" t="s">
        <v>547</v>
      </c>
      <c r="F7" s="638"/>
      <c r="G7" s="638"/>
    </row>
    <row r="8" spans="1:7" ht="20.100000000000001" customHeight="1">
      <c r="A8" s="490"/>
      <c r="B8" s="491" t="s">
        <v>548</v>
      </c>
      <c r="D8" s="490"/>
      <c r="E8" s="929" t="s">
        <v>549</v>
      </c>
      <c r="F8" s="638"/>
      <c r="G8" s="638"/>
    </row>
    <row r="9" spans="1:7" ht="20.100000000000001" customHeight="1">
      <c r="A9" s="490"/>
      <c r="B9" s="491" t="s">
        <v>550</v>
      </c>
      <c r="D9" s="490"/>
      <c r="E9" s="929" t="s">
        <v>551</v>
      </c>
      <c r="F9" s="638"/>
      <c r="G9" s="638"/>
    </row>
    <row r="10" spans="1:7" ht="20.100000000000001" customHeight="1">
      <c r="A10" s="490"/>
      <c r="B10" s="491" t="s">
        <v>552</v>
      </c>
      <c r="D10" s="490"/>
      <c r="E10" s="491" t="s">
        <v>553</v>
      </c>
      <c r="F10" s="492"/>
      <c r="G10" s="492"/>
    </row>
    <row r="11" spans="1:7" ht="20.100000000000001" customHeight="1">
      <c r="E11" s="939"/>
      <c r="F11" s="939"/>
      <c r="G11" s="939"/>
    </row>
    <row r="12" spans="1:7" ht="34.5" customHeight="1">
      <c r="A12" s="940" t="s">
        <v>554</v>
      </c>
      <c r="B12" s="941"/>
      <c r="C12" s="941"/>
      <c r="D12" s="941"/>
      <c r="E12" s="941"/>
      <c r="F12" s="941"/>
      <c r="G12" s="493"/>
    </row>
    <row r="13" spans="1:7" ht="21.75" customHeight="1">
      <c r="A13" s="932" t="s">
        <v>555</v>
      </c>
      <c r="B13" s="942"/>
      <c r="C13" s="942"/>
      <c r="D13" s="942"/>
      <c r="E13" s="942"/>
      <c r="F13" s="942"/>
      <c r="G13" s="942"/>
    </row>
    <row r="14" spans="1:7" ht="20.100000000000001" customHeight="1">
      <c r="A14" s="943" t="s">
        <v>556</v>
      </c>
      <c r="B14" s="944"/>
      <c r="C14" s="947" t="s">
        <v>557</v>
      </c>
      <c r="D14" s="948"/>
      <c r="E14" s="951" t="s">
        <v>558</v>
      </c>
      <c r="F14" s="952"/>
      <c r="G14" s="953"/>
    </row>
    <row r="15" spans="1:7" ht="26.25" customHeight="1">
      <c r="A15" s="945"/>
      <c r="B15" s="946"/>
      <c r="C15" s="949"/>
      <c r="D15" s="950"/>
      <c r="E15" s="494"/>
      <c r="F15" s="494"/>
      <c r="G15" s="494"/>
    </row>
    <row r="16" spans="1:7" ht="24.9" customHeight="1">
      <c r="A16" s="954" t="s">
        <v>575</v>
      </c>
      <c r="B16" s="955"/>
      <c r="C16" s="956"/>
      <c r="D16" s="957"/>
      <c r="E16" s="497"/>
      <c r="F16" s="497"/>
      <c r="G16" s="498"/>
    </row>
    <row r="17" spans="1:7" ht="20.100000000000001" customHeight="1">
      <c r="A17" s="935" t="s">
        <v>559</v>
      </c>
      <c r="B17" s="936"/>
      <c r="C17" s="937"/>
      <c r="D17" s="938"/>
      <c r="E17" s="499"/>
      <c r="F17" s="499"/>
      <c r="G17" s="500"/>
    </row>
    <row r="18" spans="1:7" ht="20.100000000000001" customHeight="1">
      <c r="A18" s="958" t="s">
        <v>560</v>
      </c>
      <c r="B18" s="959"/>
      <c r="C18" s="960"/>
      <c r="D18" s="961"/>
      <c r="E18" s="501"/>
      <c r="F18" s="501"/>
      <c r="G18" s="502"/>
    </row>
    <row r="19" spans="1:7" ht="20.100000000000001" customHeight="1">
      <c r="A19" s="962" t="s">
        <v>593</v>
      </c>
      <c r="B19" s="959"/>
      <c r="C19" s="960"/>
      <c r="D19" s="961"/>
      <c r="E19" s="501"/>
      <c r="F19" s="501"/>
      <c r="G19" s="502"/>
    </row>
    <row r="20" spans="1:7" ht="20.100000000000001" customHeight="1">
      <c r="A20" s="958" t="s">
        <v>561</v>
      </c>
      <c r="B20" s="959"/>
      <c r="C20" s="960"/>
      <c r="D20" s="961"/>
      <c r="E20" s="501"/>
      <c r="F20" s="501"/>
      <c r="G20" s="502"/>
    </row>
    <row r="21" spans="1:7" ht="20.100000000000001" customHeight="1">
      <c r="A21" s="958" t="s">
        <v>562</v>
      </c>
      <c r="B21" s="959"/>
      <c r="C21" s="960"/>
      <c r="D21" s="961"/>
      <c r="E21" s="501"/>
      <c r="F21" s="501"/>
      <c r="G21" s="502"/>
    </row>
    <row r="22" spans="1:7" ht="20.100000000000001" customHeight="1">
      <c r="A22" s="958" t="s">
        <v>563</v>
      </c>
      <c r="B22" s="959"/>
      <c r="C22" s="960"/>
      <c r="D22" s="963"/>
      <c r="E22" s="501"/>
      <c r="F22" s="501"/>
      <c r="G22" s="502"/>
    </row>
    <row r="23" spans="1:7" ht="20.100000000000001" customHeight="1">
      <c r="A23" s="958" t="s">
        <v>564</v>
      </c>
      <c r="B23" s="959"/>
      <c r="C23" s="960"/>
      <c r="D23" s="963"/>
      <c r="E23" s="501"/>
      <c r="F23" s="501"/>
      <c r="G23" s="502"/>
    </row>
    <row r="24" spans="1:7" ht="20.100000000000001" customHeight="1">
      <c r="A24" s="958" t="s">
        <v>565</v>
      </c>
      <c r="B24" s="959"/>
      <c r="C24" s="960"/>
      <c r="D24" s="963"/>
      <c r="E24" s="501"/>
      <c r="F24" s="501"/>
      <c r="G24" s="502"/>
    </row>
    <row r="25" spans="1:7" ht="20.100000000000001" customHeight="1">
      <c r="A25" s="964"/>
      <c r="B25" s="965"/>
      <c r="C25" s="960"/>
      <c r="D25" s="963"/>
      <c r="E25" s="501"/>
      <c r="F25" s="501"/>
      <c r="G25" s="502"/>
    </row>
    <row r="26" spans="1:7" ht="20.100000000000001" customHeight="1">
      <c r="A26" s="964"/>
      <c r="B26" s="965"/>
      <c r="C26" s="960"/>
      <c r="D26" s="963"/>
      <c r="E26" s="501"/>
      <c r="F26" s="501"/>
      <c r="G26" s="502"/>
    </row>
    <row r="27" spans="1:7" ht="20.100000000000001" customHeight="1">
      <c r="A27" s="966" t="s">
        <v>566</v>
      </c>
      <c r="B27" s="936"/>
      <c r="C27" s="937"/>
      <c r="D27" s="938"/>
      <c r="E27" s="499"/>
      <c r="F27" s="499"/>
      <c r="G27" s="500"/>
    </row>
    <row r="28" spans="1:7" ht="20.100000000000001" customHeight="1">
      <c r="A28" s="958" t="s">
        <v>567</v>
      </c>
      <c r="B28" s="959"/>
      <c r="C28" s="960"/>
      <c r="D28" s="963"/>
      <c r="E28" s="501"/>
      <c r="F28" s="501"/>
      <c r="G28" s="502"/>
    </row>
    <row r="29" spans="1:7" ht="20.100000000000001" customHeight="1">
      <c r="A29" s="958" t="s">
        <v>568</v>
      </c>
      <c r="B29" s="959"/>
      <c r="C29" s="960"/>
      <c r="D29" s="963"/>
      <c r="E29" s="501"/>
      <c r="F29" s="501"/>
      <c r="G29" s="502"/>
    </row>
    <row r="30" spans="1:7" ht="20.100000000000001" customHeight="1">
      <c r="A30" s="958" t="s">
        <v>569</v>
      </c>
      <c r="B30" s="959"/>
      <c r="C30" s="967"/>
      <c r="D30" s="968"/>
      <c r="E30" s="503"/>
      <c r="F30" s="503"/>
      <c r="G30" s="504"/>
    </row>
    <row r="31" spans="1:7" ht="20.100000000000001" customHeight="1">
      <c r="A31" s="964"/>
      <c r="B31" s="965"/>
      <c r="C31" s="967"/>
      <c r="D31" s="968"/>
      <c r="E31" s="503"/>
      <c r="F31" s="503"/>
      <c r="G31" s="504"/>
    </row>
    <row r="32" spans="1:7" ht="20.100000000000001" customHeight="1">
      <c r="A32" s="958" t="s">
        <v>570</v>
      </c>
      <c r="B32" s="959"/>
      <c r="C32" s="967"/>
      <c r="D32" s="968"/>
      <c r="E32" s="503"/>
      <c r="F32" s="503"/>
      <c r="G32" s="504"/>
    </row>
    <row r="33" spans="1:7" ht="20.100000000000001" customHeight="1">
      <c r="A33" s="958" t="s">
        <v>571</v>
      </c>
      <c r="B33" s="959"/>
      <c r="C33" s="967"/>
      <c r="D33" s="968"/>
      <c r="E33" s="503"/>
      <c r="F33" s="503"/>
      <c r="G33" s="504"/>
    </row>
    <row r="34" spans="1:7" ht="20.100000000000001" customHeight="1">
      <c r="A34" s="958" t="s">
        <v>572</v>
      </c>
      <c r="B34" s="959"/>
      <c r="C34" s="967"/>
      <c r="D34" s="968"/>
      <c r="E34" s="503"/>
      <c r="F34" s="503"/>
      <c r="G34" s="504"/>
    </row>
    <row r="35" spans="1:7" ht="20.100000000000001" customHeight="1">
      <c r="A35" s="958" t="s">
        <v>573</v>
      </c>
      <c r="B35" s="959"/>
      <c r="C35" s="967"/>
      <c r="D35" s="968"/>
      <c r="E35" s="503"/>
      <c r="F35" s="503"/>
      <c r="G35" s="504"/>
    </row>
    <row r="36" spans="1:7" ht="20.100000000000001" customHeight="1">
      <c r="A36" s="958" t="s">
        <v>574</v>
      </c>
      <c r="B36" s="959"/>
      <c r="C36" s="967"/>
      <c r="D36" s="968"/>
      <c r="E36" s="503"/>
      <c r="F36" s="503"/>
      <c r="G36" s="504"/>
    </row>
    <row r="37" spans="1:7" ht="20.100000000000001" customHeight="1">
      <c r="A37" s="964"/>
      <c r="B37" s="965"/>
      <c r="C37" s="967"/>
      <c r="D37" s="968"/>
      <c r="E37" s="503"/>
      <c r="F37" s="503"/>
      <c r="G37" s="504"/>
    </row>
    <row r="38" spans="1:7" ht="20.100000000000001" customHeight="1">
      <c r="A38" s="978"/>
      <c r="B38" s="979"/>
      <c r="C38" s="980"/>
      <c r="D38" s="981"/>
      <c r="E38" s="505"/>
      <c r="F38" s="505"/>
      <c r="G38" s="506"/>
    </row>
    <row r="39" spans="1:7" ht="20.100000000000001" customHeight="1">
      <c r="A39" s="969" t="s">
        <v>576</v>
      </c>
      <c r="B39" s="970"/>
      <c r="C39" s="970"/>
      <c r="D39" s="970"/>
      <c r="E39" s="970"/>
      <c r="F39" s="970"/>
      <c r="G39" s="971"/>
    </row>
    <row r="40" spans="1:7" ht="20.100000000000001" customHeight="1">
      <c r="A40" s="972"/>
      <c r="B40" s="973"/>
      <c r="C40" s="973"/>
      <c r="D40" s="973"/>
      <c r="E40" s="973"/>
      <c r="F40" s="973"/>
      <c r="G40" s="974"/>
    </row>
    <row r="41" spans="1:7" ht="20.100000000000001" customHeight="1">
      <c r="A41" s="972"/>
      <c r="B41" s="973"/>
      <c r="C41" s="973"/>
      <c r="D41" s="973"/>
      <c r="E41" s="973"/>
      <c r="F41" s="973"/>
      <c r="G41" s="974"/>
    </row>
    <row r="42" spans="1:7" ht="20.100000000000001" customHeight="1">
      <c r="A42" s="975"/>
      <c r="B42" s="976"/>
      <c r="C42" s="976"/>
      <c r="D42" s="976"/>
      <c r="E42" s="976"/>
      <c r="F42" s="976"/>
      <c r="G42" s="977"/>
    </row>
    <row r="43" spans="1:7">
      <c r="A43" s="495"/>
      <c r="B43" s="495"/>
      <c r="C43" s="495"/>
      <c r="D43" s="495"/>
      <c r="E43" s="495"/>
      <c r="F43" s="495"/>
      <c r="G43" s="495"/>
    </row>
    <row r="44" spans="1:7">
      <c r="B44" s="496"/>
      <c r="C44" s="496"/>
    </row>
  </sheetData>
  <sheetProtection sheet="1" selectLockedCells="1"/>
  <mergeCells count="65">
    <mergeCell ref="A39:G39"/>
    <mergeCell ref="A40:G40"/>
    <mergeCell ref="A41:G41"/>
    <mergeCell ref="A42:G42"/>
    <mergeCell ref="A36:B36"/>
    <mergeCell ref="C36:D36"/>
    <mergeCell ref="A37:B37"/>
    <mergeCell ref="C37:D37"/>
    <mergeCell ref="A38:B38"/>
    <mergeCell ref="C38:D38"/>
    <mergeCell ref="A33:B33"/>
    <mergeCell ref="C33:D33"/>
    <mergeCell ref="A34:B34"/>
    <mergeCell ref="C34:D34"/>
    <mergeCell ref="A35:B35"/>
    <mergeCell ref="C35:D35"/>
    <mergeCell ref="A30:B30"/>
    <mergeCell ref="C30:D30"/>
    <mergeCell ref="A31:B31"/>
    <mergeCell ref="C31:D31"/>
    <mergeCell ref="A32:B32"/>
    <mergeCell ref="C32:D32"/>
    <mergeCell ref="A27:B27"/>
    <mergeCell ref="C27:D27"/>
    <mergeCell ref="A28:B28"/>
    <mergeCell ref="C28:D28"/>
    <mergeCell ref="A29:B29"/>
    <mergeCell ref="C29:D29"/>
    <mergeCell ref="A24:B24"/>
    <mergeCell ref="C24:D24"/>
    <mergeCell ref="A25:B25"/>
    <mergeCell ref="C25:D25"/>
    <mergeCell ref="A26:B26"/>
    <mergeCell ref="C26:D26"/>
    <mergeCell ref="A21:B21"/>
    <mergeCell ref="C21:D21"/>
    <mergeCell ref="A22:B22"/>
    <mergeCell ref="C22:D22"/>
    <mergeCell ref="A23:B23"/>
    <mergeCell ref="C23:D23"/>
    <mergeCell ref="A18:B18"/>
    <mergeCell ref="C18:D18"/>
    <mergeCell ref="A19:B19"/>
    <mergeCell ref="C19:D19"/>
    <mergeCell ref="A20:B20"/>
    <mergeCell ref="C20:D20"/>
    <mergeCell ref="A17:B17"/>
    <mergeCell ref="C17:D17"/>
    <mergeCell ref="E7:G7"/>
    <mergeCell ref="E8:G8"/>
    <mergeCell ref="E9:G9"/>
    <mergeCell ref="E11:G11"/>
    <mergeCell ref="A12:F12"/>
    <mergeCell ref="A13:G13"/>
    <mergeCell ref="A14:B15"/>
    <mergeCell ref="C14:D15"/>
    <mergeCell ref="E14:G14"/>
    <mergeCell ref="A16:B16"/>
    <mergeCell ref="C16:D16"/>
    <mergeCell ref="E6:G6"/>
    <mergeCell ref="A1:G1"/>
    <mergeCell ref="A2:G2"/>
    <mergeCell ref="A3:G3"/>
    <mergeCell ref="A4:G4"/>
    <mergeCell ref="A5:G5"/>
  </mergeCells>
  <pageMargins left="0.84" right="0.43307086614173229" top="0.55118110236220474" bottom="0.43307086614173229" header="0.31496062992125984" footer="0.31496062992125984"/>
  <pageSetup paperSize="9" scale="85" orientation="portrait" r:id="rId1"/>
  <headerFooter>
    <oddHeader>&amp;R13</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18"/>
  <sheetViews>
    <sheetView showGridLines="0" workbookViewId="0">
      <selection activeCell="A8" sqref="A8"/>
    </sheetView>
  </sheetViews>
  <sheetFormatPr defaultColWidth="9.109375" defaultRowHeight="13.2"/>
  <cols>
    <col min="1" max="1" width="30.5546875" customWidth="1"/>
    <col min="2" max="4" width="5.6640625" customWidth="1"/>
    <col min="5" max="5" width="14" customWidth="1"/>
  </cols>
  <sheetData>
    <row r="1" spans="1:8" ht="25.5" customHeight="1">
      <c r="A1" s="564" t="s">
        <v>640</v>
      </c>
    </row>
    <row r="2" spans="1:8" ht="38.25" customHeight="1">
      <c r="A2" s="982" t="s">
        <v>641</v>
      </c>
      <c r="B2" s="941"/>
      <c r="C2" s="941"/>
      <c r="D2" s="941"/>
      <c r="E2" s="941"/>
      <c r="F2" s="638"/>
      <c r="G2" s="638"/>
    </row>
    <row r="3" spans="1:8" ht="20.25" customHeight="1">
      <c r="A3" s="982" t="s">
        <v>639</v>
      </c>
      <c r="B3" s="638"/>
      <c r="C3" s="638"/>
      <c r="D3" s="638"/>
      <c r="E3" s="638"/>
      <c r="F3" s="638"/>
    </row>
    <row r="4" spans="1:8" ht="17.25" customHeight="1">
      <c r="A4" s="400" t="s">
        <v>642</v>
      </c>
    </row>
    <row r="5" spans="1:8" ht="24.75" customHeight="1">
      <c r="A5" s="575" t="s">
        <v>643</v>
      </c>
    </row>
    <row r="6" spans="1:8" ht="17.100000000000001" customHeight="1">
      <c r="A6" s="986" t="s">
        <v>627</v>
      </c>
      <c r="B6" s="983" t="s">
        <v>638</v>
      </c>
      <c r="C6" s="984"/>
      <c r="D6" s="985"/>
      <c r="E6" s="988" t="s">
        <v>632</v>
      </c>
      <c r="F6" s="983" t="s">
        <v>636</v>
      </c>
      <c r="G6" s="984"/>
      <c r="H6" s="985"/>
    </row>
    <row r="7" spans="1:8" ht="17.100000000000001" customHeight="1">
      <c r="A7" s="987"/>
      <c r="B7" s="576" t="s">
        <v>628</v>
      </c>
      <c r="C7" s="577" t="s">
        <v>231</v>
      </c>
      <c r="D7" s="578" t="s">
        <v>629</v>
      </c>
      <c r="E7" s="713"/>
      <c r="F7" s="561" t="s">
        <v>633</v>
      </c>
      <c r="G7" s="562" t="s">
        <v>634</v>
      </c>
      <c r="H7" s="563" t="s">
        <v>635</v>
      </c>
    </row>
    <row r="8" spans="1:8" ht="24.9" customHeight="1">
      <c r="A8" s="565"/>
      <c r="B8" s="566"/>
      <c r="C8" s="566"/>
      <c r="D8" s="566"/>
      <c r="E8" s="567"/>
      <c r="F8" s="574" t="str">
        <f>IF(B8&gt;0,B8/100*E8,"")</f>
        <v/>
      </c>
      <c r="G8" s="579" t="str">
        <f>IF(C8&gt;0,C8/100*E8,"")</f>
        <v/>
      </c>
      <c r="H8" s="584" t="str">
        <f>IF(D8&gt;0,D8/100*E8,"")</f>
        <v/>
      </c>
    </row>
    <row r="9" spans="1:8" ht="24.9" customHeight="1">
      <c r="A9" s="568"/>
      <c r="B9" s="569"/>
      <c r="C9" s="569"/>
      <c r="D9" s="569"/>
      <c r="E9" s="570"/>
      <c r="F9" s="580" t="str">
        <f t="shared" ref="F9:F17" si="0">IF(B9&gt;0,B9/100*E9,"")</f>
        <v/>
      </c>
      <c r="G9" s="581" t="str">
        <f t="shared" ref="G9:G17" si="1">IF(C9&gt;0,C9/100*E9,"")</f>
        <v/>
      </c>
      <c r="H9" s="585" t="str">
        <f t="shared" ref="H9:H17" si="2">IF(D9&gt;0,D9/100*E9,"")</f>
        <v/>
      </c>
    </row>
    <row r="10" spans="1:8" ht="24.9" customHeight="1">
      <c r="A10" s="568"/>
      <c r="B10" s="569"/>
      <c r="C10" s="569"/>
      <c r="D10" s="569"/>
      <c r="E10" s="570"/>
      <c r="F10" s="580" t="str">
        <f t="shared" si="0"/>
        <v/>
      </c>
      <c r="G10" s="581" t="str">
        <f t="shared" si="1"/>
        <v/>
      </c>
      <c r="H10" s="585" t="str">
        <f t="shared" si="2"/>
        <v/>
      </c>
    </row>
    <row r="11" spans="1:8" ht="24.9" customHeight="1">
      <c r="A11" s="568"/>
      <c r="B11" s="569"/>
      <c r="C11" s="569"/>
      <c r="D11" s="569"/>
      <c r="E11" s="570"/>
      <c r="F11" s="580" t="str">
        <f t="shared" si="0"/>
        <v/>
      </c>
      <c r="G11" s="581" t="str">
        <f t="shared" si="1"/>
        <v/>
      </c>
      <c r="H11" s="585" t="str">
        <f t="shared" si="2"/>
        <v/>
      </c>
    </row>
    <row r="12" spans="1:8" ht="24.9" customHeight="1">
      <c r="A12" s="568"/>
      <c r="B12" s="569"/>
      <c r="C12" s="569"/>
      <c r="D12" s="569"/>
      <c r="E12" s="570"/>
      <c r="F12" s="580" t="str">
        <f t="shared" si="0"/>
        <v/>
      </c>
      <c r="G12" s="581" t="str">
        <f t="shared" si="1"/>
        <v/>
      </c>
      <c r="H12" s="585" t="str">
        <f t="shared" si="2"/>
        <v/>
      </c>
    </row>
    <row r="13" spans="1:8" ht="24.9" customHeight="1">
      <c r="A13" s="568"/>
      <c r="B13" s="569"/>
      <c r="C13" s="569"/>
      <c r="D13" s="569"/>
      <c r="E13" s="570"/>
      <c r="F13" s="580" t="str">
        <f t="shared" si="0"/>
        <v/>
      </c>
      <c r="G13" s="581" t="str">
        <f t="shared" si="1"/>
        <v/>
      </c>
      <c r="H13" s="585" t="str">
        <f t="shared" si="2"/>
        <v/>
      </c>
    </row>
    <row r="14" spans="1:8" ht="24.9" customHeight="1">
      <c r="A14" s="568"/>
      <c r="B14" s="569"/>
      <c r="C14" s="569"/>
      <c r="D14" s="569"/>
      <c r="E14" s="570"/>
      <c r="F14" s="580" t="str">
        <f t="shared" si="0"/>
        <v/>
      </c>
      <c r="G14" s="581" t="str">
        <f t="shared" si="1"/>
        <v/>
      </c>
      <c r="H14" s="585" t="str">
        <f t="shared" si="2"/>
        <v/>
      </c>
    </row>
    <row r="15" spans="1:8" ht="24.9" customHeight="1">
      <c r="A15" s="568"/>
      <c r="B15" s="569"/>
      <c r="C15" s="569"/>
      <c r="D15" s="569"/>
      <c r="E15" s="570"/>
      <c r="F15" s="580" t="str">
        <f t="shared" si="0"/>
        <v/>
      </c>
      <c r="G15" s="581" t="str">
        <f t="shared" si="1"/>
        <v/>
      </c>
      <c r="H15" s="585" t="str">
        <f t="shared" si="2"/>
        <v/>
      </c>
    </row>
    <row r="16" spans="1:8" ht="24.9" customHeight="1">
      <c r="A16" s="568"/>
      <c r="B16" s="569"/>
      <c r="C16" s="569"/>
      <c r="D16" s="569"/>
      <c r="E16" s="570"/>
      <c r="F16" s="580" t="str">
        <f t="shared" si="0"/>
        <v/>
      </c>
      <c r="G16" s="581" t="str">
        <f t="shared" si="1"/>
        <v/>
      </c>
      <c r="H16" s="585" t="str">
        <f t="shared" si="2"/>
        <v/>
      </c>
    </row>
    <row r="17" spans="1:8" ht="24.9" customHeight="1">
      <c r="A17" s="571"/>
      <c r="B17" s="572"/>
      <c r="C17" s="572"/>
      <c r="D17" s="572"/>
      <c r="E17" s="573"/>
      <c r="F17" s="582" t="str">
        <f t="shared" si="0"/>
        <v/>
      </c>
      <c r="G17" s="583" t="str">
        <f t="shared" si="1"/>
        <v/>
      </c>
      <c r="H17" s="586" t="str">
        <f t="shared" si="2"/>
        <v/>
      </c>
    </row>
    <row r="18" spans="1:8" ht="24.9" customHeight="1">
      <c r="A18" s="588" t="s">
        <v>630</v>
      </c>
      <c r="B18" s="587" t="s">
        <v>631</v>
      </c>
      <c r="C18" s="587" t="s">
        <v>631</v>
      </c>
      <c r="D18" s="587" t="s">
        <v>631</v>
      </c>
      <c r="E18" s="589" t="s">
        <v>637</v>
      </c>
      <c r="F18" s="590">
        <f>SUM(F8:F17)</f>
        <v>0</v>
      </c>
      <c r="G18" s="590">
        <f t="shared" ref="G18:H18" si="3">SUM(G8:G17)</f>
        <v>0</v>
      </c>
      <c r="H18" s="591">
        <f t="shared" si="3"/>
        <v>0</v>
      </c>
    </row>
  </sheetData>
  <sheetProtection sheet="1" selectLockedCells="1"/>
  <mergeCells count="6">
    <mergeCell ref="A2:G2"/>
    <mergeCell ref="B6:D6"/>
    <mergeCell ref="A6:A7"/>
    <mergeCell ref="E6:E7"/>
    <mergeCell ref="F6:H6"/>
    <mergeCell ref="A3:F3"/>
  </mergeCells>
  <pageMargins left="0.70866141732283472"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4"/>
  <sheetViews>
    <sheetView zoomScaleNormal="100" workbookViewId="0">
      <selection activeCell="C4" sqref="C4"/>
    </sheetView>
  </sheetViews>
  <sheetFormatPr defaultColWidth="9.109375" defaultRowHeight="13.2"/>
  <cols>
    <col min="1" max="1" width="11.109375" style="65" customWidth="1"/>
    <col min="2" max="2" width="19.6640625" style="65" customWidth="1"/>
    <col min="3" max="3" width="9.5546875" style="65" customWidth="1"/>
    <col min="4" max="4" width="8.109375" style="65" customWidth="1"/>
    <col min="5" max="5" width="10.6640625" style="65" customWidth="1"/>
    <col min="6" max="6" width="8.88671875" style="65" customWidth="1"/>
    <col min="7" max="7" width="11.44140625" style="65" customWidth="1"/>
    <col min="8" max="8" width="16.109375" style="65" customWidth="1"/>
    <col min="9" max="16384" width="9.109375" style="65"/>
  </cols>
  <sheetData>
    <row r="1" spans="1:8" ht="25.5" customHeight="1">
      <c r="A1" s="297" t="str">
        <f>CONCATENATE("Pellonkäyttö ja sadot  ",perus!E2)</f>
        <v>Pellonkäyttö ja sadot  2025</v>
      </c>
      <c r="B1" s="197"/>
      <c r="C1" s="198" t="s">
        <v>31</v>
      </c>
      <c r="D1" s="64" t="s">
        <v>31</v>
      </c>
      <c r="F1" s="66"/>
    </row>
    <row r="2" spans="1:8" ht="15" customHeight="1">
      <c r="A2" s="664" t="s">
        <v>142</v>
      </c>
      <c r="B2" s="665"/>
      <c r="C2" s="662" t="s">
        <v>412</v>
      </c>
      <c r="D2" s="663"/>
      <c r="E2" s="660" t="s">
        <v>392</v>
      </c>
      <c r="F2" s="661"/>
      <c r="G2" s="653" t="s">
        <v>393</v>
      </c>
      <c r="H2" s="655" t="s">
        <v>471</v>
      </c>
    </row>
    <row r="3" spans="1:8" ht="12.75" customHeight="1">
      <c r="A3" s="315"/>
      <c r="B3" s="316"/>
      <c r="C3" s="317" t="s">
        <v>67</v>
      </c>
      <c r="D3" s="318" t="s">
        <v>143</v>
      </c>
      <c r="E3" s="319" t="s">
        <v>144</v>
      </c>
      <c r="F3" s="320" t="s">
        <v>145</v>
      </c>
      <c r="G3" s="654"/>
      <c r="H3" s="656"/>
    </row>
    <row r="4" spans="1:8" ht="15" customHeight="1">
      <c r="A4" s="195" t="s">
        <v>146</v>
      </c>
      <c r="B4" s="99" t="s">
        <v>6</v>
      </c>
      <c r="C4" s="229"/>
      <c r="D4" s="72" t="str">
        <f>IF(C4&lt;&gt;0,+C4*100/$C$50,"")</f>
        <v/>
      </c>
      <c r="E4" s="235"/>
      <c r="F4" s="71" t="str">
        <f>IF(E4&lt;&gt;0,+E4/C4,"")</f>
        <v/>
      </c>
      <c r="G4" s="254"/>
      <c r="H4" s="184"/>
    </row>
    <row r="5" spans="1:8" ht="15" customHeight="1">
      <c r="A5" s="195"/>
      <c r="B5" s="65" t="s">
        <v>7</v>
      </c>
      <c r="C5" s="229"/>
      <c r="D5" s="72" t="str">
        <f>IF(C5&lt;&gt;0,+C5*100/$C$50,"")</f>
        <v/>
      </c>
      <c r="E5" s="235"/>
      <c r="F5" s="73" t="str">
        <f>IF(E5&lt;&gt;0,+E5/C5,"")</f>
        <v/>
      </c>
      <c r="G5" s="254"/>
      <c r="H5" s="184"/>
    </row>
    <row r="6" spans="1:8" ht="15" customHeight="1">
      <c r="A6" s="74"/>
      <c r="B6" s="75" t="s">
        <v>8</v>
      </c>
      <c r="C6" s="230"/>
      <c r="D6" s="72" t="str">
        <f t="shared" ref="D6:D12" si="0">IF(C6&lt;&gt;0,+C6*100/$C$50,"")</f>
        <v/>
      </c>
      <c r="E6" s="236"/>
      <c r="F6" s="73" t="str">
        <f t="shared" ref="F6:F13" si="1">IF(E6&lt;&gt;0,+E6/C6,"")</f>
        <v/>
      </c>
      <c r="G6" s="255"/>
      <c r="H6" s="185"/>
    </row>
    <row r="7" spans="1:8" ht="15" customHeight="1">
      <c r="A7" s="74"/>
      <c r="B7" s="75" t="s">
        <v>9</v>
      </c>
      <c r="C7" s="230"/>
      <c r="D7" s="72" t="str">
        <f t="shared" si="0"/>
        <v/>
      </c>
      <c r="E7" s="236"/>
      <c r="F7" s="73" t="str">
        <f t="shared" si="1"/>
        <v/>
      </c>
      <c r="G7" s="255"/>
      <c r="H7" s="185"/>
    </row>
    <row r="8" spans="1:8" ht="15" customHeight="1">
      <c r="A8" s="74"/>
      <c r="B8" s="75" t="s">
        <v>10</v>
      </c>
      <c r="C8" s="230"/>
      <c r="D8" s="72" t="str">
        <f t="shared" si="0"/>
        <v/>
      </c>
      <c r="E8" s="236"/>
      <c r="F8" s="73" t="str">
        <f t="shared" si="1"/>
        <v/>
      </c>
      <c r="G8" s="255"/>
      <c r="H8" s="185"/>
    </row>
    <row r="9" spans="1:8" ht="15" customHeight="1">
      <c r="A9" s="74"/>
      <c r="B9" s="75" t="s">
        <v>11</v>
      </c>
      <c r="C9" s="230"/>
      <c r="D9" s="72" t="str">
        <f t="shared" si="0"/>
        <v/>
      </c>
      <c r="E9" s="236"/>
      <c r="F9" s="73" t="str">
        <f t="shared" si="1"/>
        <v/>
      </c>
      <c r="G9" s="255"/>
      <c r="H9" s="185"/>
    </row>
    <row r="10" spans="1:8" ht="15" customHeight="1">
      <c r="A10" s="74"/>
      <c r="B10" s="65" t="s">
        <v>147</v>
      </c>
      <c r="C10" s="230"/>
      <c r="D10" s="72" t="str">
        <f t="shared" si="0"/>
        <v/>
      </c>
      <c r="E10" s="236"/>
      <c r="F10" s="73" t="str">
        <f t="shared" si="1"/>
        <v/>
      </c>
      <c r="G10" s="255"/>
      <c r="H10" s="185"/>
    </row>
    <row r="11" spans="1:8" ht="15" customHeight="1">
      <c r="A11" s="74"/>
      <c r="B11" s="300" t="s">
        <v>296</v>
      </c>
      <c r="C11" s="231"/>
      <c r="D11" s="72" t="str">
        <f t="shared" si="0"/>
        <v/>
      </c>
      <c r="E11" s="237"/>
      <c r="F11" s="73" t="str">
        <f t="shared" si="1"/>
        <v/>
      </c>
      <c r="G11" s="256"/>
      <c r="H11" s="185"/>
    </row>
    <row r="12" spans="1:8" ht="15" customHeight="1">
      <c r="A12" s="74"/>
      <c r="B12" s="187"/>
      <c r="C12" s="231"/>
      <c r="D12" s="72" t="str">
        <f t="shared" si="0"/>
        <v/>
      </c>
      <c r="E12" s="237"/>
      <c r="F12" s="73" t="str">
        <f t="shared" si="1"/>
        <v/>
      </c>
      <c r="G12" s="256"/>
      <c r="H12" s="185"/>
    </row>
    <row r="13" spans="1:8" ht="15" customHeight="1">
      <c r="A13" s="74"/>
      <c r="B13" s="192"/>
      <c r="C13" s="231"/>
      <c r="D13" s="88" t="str">
        <f>IF(C13&lt;&gt;0,+C13*100/$C$50,"")</f>
        <v/>
      </c>
      <c r="E13" s="237"/>
      <c r="F13" s="73" t="str">
        <f t="shared" si="1"/>
        <v/>
      </c>
      <c r="G13" s="256"/>
      <c r="H13" s="343"/>
    </row>
    <row r="14" spans="1:8" ht="15" customHeight="1">
      <c r="A14" s="194" t="s">
        <v>148</v>
      </c>
      <c r="B14" s="78" t="s">
        <v>149</v>
      </c>
      <c r="C14" s="232"/>
      <c r="D14" s="70" t="str">
        <f>IF(C14&lt;&gt;0,+C14*100/$C$50,"")</f>
        <v/>
      </c>
      <c r="E14" s="238"/>
      <c r="F14" s="96" t="str">
        <f>IF(E14&lt;&gt;0,+E14/C14,"")</f>
        <v/>
      </c>
      <c r="G14" s="257"/>
      <c r="H14" s="184"/>
    </row>
    <row r="15" spans="1:8" ht="15" customHeight="1">
      <c r="A15" s="195" t="s">
        <v>150</v>
      </c>
      <c r="B15" s="300" t="s">
        <v>297</v>
      </c>
      <c r="C15" s="229"/>
      <c r="D15" s="72" t="str">
        <f>IF(C15&lt;&gt;0,+C15*100/$C$50,"")</f>
        <v/>
      </c>
      <c r="E15" s="239"/>
      <c r="F15" s="97" t="str">
        <f t="shared" ref="F15:F42" si="2">IF(E15&lt;&gt;0,+E15/C15,"")</f>
        <v/>
      </c>
      <c r="G15" s="258"/>
      <c r="H15" s="185"/>
    </row>
    <row r="16" spans="1:8" ht="15" customHeight="1">
      <c r="A16" s="74"/>
      <c r="B16" s="371" t="s">
        <v>473</v>
      </c>
      <c r="C16" s="229"/>
      <c r="D16" s="72" t="str">
        <f>IF(C16&lt;&gt;0,+C16*100/$C$50,"")</f>
        <v/>
      </c>
      <c r="E16" s="239"/>
      <c r="F16" s="97" t="str">
        <f t="shared" si="2"/>
        <v/>
      </c>
      <c r="G16" s="258"/>
      <c r="H16" s="185"/>
    </row>
    <row r="17" spans="1:8" ht="15" customHeight="1">
      <c r="A17" s="74"/>
      <c r="B17" s="367" t="s">
        <v>298</v>
      </c>
      <c r="C17" s="229"/>
      <c r="D17" s="72" t="str">
        <f>IF(C17&lt;&gt;0,+C17*100/$C$50,"")</f>
        <v/>
      </c>
      <c r="E17" s="239"/>
      <c r="F17" s="97" t="str">
        <f t="shared" si="2"/>
        <v/>
      </c>
      <c r="G17" s="258"/>
      <c r="H17" s="185"/>
    </row>
    <row r="18" spans="1:8" ht="15" customHeight="1">
      <c r="A18" s="74"/>
      <c r="B18" s="367"/>
      <c r="C18" s="229"/>
      <c r="D18" s="72"/>
      <c r="E18" s="239"/>
      <c r="F18" s="97"/>
      <c r="G18" s="258"/>
      <c r="H18" s="185"/>
    </row>
    <row r="19" spans="1:8" ht="15" customHeight="1">
      <c r="A19" s="74"/>
      <c r="B19" s="367"/>
      <c r="C19" s="229"/>
      <c r="D19" s="72"/>
      <c r="E19" s="239"/>
      <c r="F19" s="97"/>
      <c r="G19" s="258"/>
      <c r="H19" s="185"/>
    </row>
    <row r="20" spans="1:8" ht="15" customHeight="1">
      <c r="A20" s="74"/>
      <c r="B20" s="75" t="s">
        <v>12</v>
      </c>
      <c r="C20" s="230"/>
      <c r="D20" s="72" t="str">
        <f t="shared" ref="D20:D29" si="3">IF(C20&lt;&gt;0,+C20*100/$C$50,"")</f>
        <v/>
      </c>
      <c r="E20" s="239"/>
      <c r="F20" s="97" t="str">
        <f t="shared" si="2"/>
        <v/>
      </c>
      <c r="G20" s="258"/>
      <c r="H20" s="185"/>
    </row>
    <row r="21" spans="1:8" ht="15" customHeight="1">
      <c r="A21" s="74"/>
      <c r="B21" s="75" t="s">
        <v>408</v>
      </c>
      <c r="C21" s="230"/>
      <c r="D21" s="72" t="str">
        <f t="shared" si="3"/>
        <v/>
      </c>
      <c r="E21" s="239"/>
      <c r="F21" s="97" t="str">
        <f t="shared" si="2"/>
        <v/>
      </c>
      <c r="G21" s="258"/>
      <c r="H21" s="185"/>
    </row>
    <row r="22" spans="1:8" ht="15" customHeight="1">
      <c r="A22" s="74"/>
      <c r="B22" s="75" t="s">
        <v>17</v>
      </c>
      <c r="C22" s="230"/>
      <c r="D22" s="72" t="str">
        <f t="shared" si="3"/>
        <v/>
      </c>
      <c r="E22" s="239"/>
      <c r="F22" s="97" t="str">
        <f t="shared" si="2"/>
        <v/>
      </c>
      <c r="G22" s="258"/>
      <c r="H22" s="185"/>
    </row>
    <row r="23" spans="1:8" ht="15" customHeight="1">
      <c r="A23" s="74"/>
      <c r="B23" s="193"/>
      <c r="C23" s="230"/>
      <c r="D23" s="72" t="str">
        <f t="shared" si="3"/>
        <v/>
      </c>
      <c r="E23" s="239"/>
      <c r="F23" s="97" t="str">
        <f t="shared" si="2"/>
        <v/>
      </c>
      <c r="G23" s="258"/>
      <c r="H23" s="185"/>
    </row>
    <row r="24" spans="1:8" ht="15" customHeight="1">
      <c r="A24" s="82"/>
      <c r="B24" s="83" t="s">
        <v>151</v>
      </c>
      <c r="C24" s="233"/>
      <c r="D24" s="84" t="str">
        <f t="shared" si="3"/>
        <v/>
      </c>
      <c r="E24" s="240"/>
      <c r="F24" s="98" t="str">
        <f t="shared" si="2"/>
        <v/>
      </c>
      <c r="G24" s="259"/>
      <c r="H24" s="343"/>
    </row>
    <row r="25" spans="1:8" ht="15" customHeight="1">
      <c r="A25" s="195" t="s">
        <v>152</v>
      </c>
      <c r="B25" s="81" t="s">
        <v>153</v>
      </c>
      <c r="C25" s="229"/>
      <c r="D25" s="70" t="str">
        <f t="shared" si="3"/>
        <v/>
      </c>
      <c r="E25" s="235"/>
      <c r="F25" s="86" t="str">
        <f t="shared" si="2"/>
        <v/>
      </c>
      <c r="G25" s="254"/>
      <c r="H25" s="184"/>
    </row>
    <row r="26" spans="1:8" ht="15" customHeight="1">
      <c r="A26" s="74"/>
      <c r="B26" s="75" t="s">
        <v>154</v>
      </c>
      <c r="C26" s="230"/>
      <c r="D26" s="72" t="str">
        <f t="shared" si="3"/>
        <v/>
      </c>
      <c r="E26" s="236"/>
      <c r="F26" s="73" t="str">
        <f t="shared" si="2"/>
        <v/>
      </c>
      <c r="G26" s="255"/>
      <c r="H26" s="185"/>
    </row>
    <row r="27" spans="1:8" ht="15" customHeight="1">
      <c r="A27" s="74"/>
      <c r="B27" s="75" t="s">
        <v>15</v>
      </c>
      <c r="C27" s="230"/>
      <c r="D27" s="72" t="str">
        <f t="shared" si="3"/>
        <v/>
      </c>
      <c r="E27" s="236"/>
      <c r="F27" s="73" t="str">
        <f>IF(E27&lt;&gt;0,+E27/C27,"")</f>
        <v/>
      </c>
      <c r="G27" s="255"/>
      <c r="H27" s="185"/>
    </row>
    <row r="28" spans="1:8" ht="15" customHeight="1">
      <c r="A28" s="74"/>
      <c r="B28" s="75" t="s">
        <v>404</v>
      </c>
      <c r="C28" s="230"/>
      <c r="D28" s="72" t="str">
        <f t="shared" si="3"/>
        <v/>
      </c>
      <c r="E28" s="236"/>
      <c r="F28" s="73" t="str">
        <f t="shared" si="2"/>
        <v/>
      </c>
      <c r="G28" s="255"/>
      <c r="H28" s="185"/>
    </row>
    <row r="29" spans="1:8" ht="15" customHeight="1">
      <c r="A29" s="74"/>
      <c r="B29" s="192" t="s">
        <v>155</v>
      </c>
      <c r="C29" s="231"/>
      <c r="D29" s="76" t="str">
        <f t="shared" si="3"/>
        <v/>
      </c>
      <c r="E29" s="237"/>
      <c r="F29" s="77" t="str">
        <f t="shared" si="2"/>
        <v/>
      </c>
      <c r="G29" s="256"/>
      <c r="H29" s="343"/>
    </row>
    <row r="30" spans="1:8" ht="15" customHeight="1">
      <c r="A30" s="194" t="s">
        <v>156</v>
      </c>
      <c r="B30" s="189"/>
      <c r="C30" s="232"/>
      <c r="D30" s="79" t="str">
        <f t="shared" ref="D30:D48" si="4">IF(C30&lt;&gt;0,+C30*100/$C$50,"")</f>
        <v/>
      </c>
      <c r="E30" s="241"/>
      <c r="F30" s="80" t="str">
        <f>IF(E30&lt;&gt;0,+E30/C30,"")</f>
        <v/>
      </c>
      <c r="G30" s="260"/>
      <c r="H30" s="184"/>
    </row>
    <row r="31" spans="1:8" ht="15" customHeight="1">
      <c r="A31" s="195" t="s">
        <v>157</v>
      </c>
      <c r="B31" s="187"/>
      <c r="C31" s="234"/>
      <c r="D31" s="72" t="str">
        <f>IF(C31&lt;&gt;0,+C31*100/$C$50,"")</f>
        <v/>
      </c>
      <c r="E31" s="242"/>
      <c r="F31" s="73" t="str">
        <f t="shared" si="2"/>
        <v/>
      </c>
      <c r="G31" s="261"/>
      <c r="H31" s="185"/>
    </row>
    <row r="32" spans="1:8" ht="15" customHeight="1">
      <c r="A32" s="196"/>
      <c r="B32" s="190"/>
      <c r="C32" s="233"/>
      <c r="D32" s="84" t="str">
        <f t="shared" si="4"/>
        <v/>
      </c>
      <c r="E32" s="243"/>
      <c r="F32" s="85" t="str">
        <f t="shared" si="2"/>
        <v/>
      </c>
      <c r="G32" s="262"/>
      <c r="H32" s="343"/>
    </row>
    <row r="33" spans="1:8" ht="15" customHeight="1">
      <c r="A33" s="195" t="s">
        <v>299</v>
      </c>
      <c r="B33" s="191"/>
      <c r="C33" s="229"/>
      <c r="D33" s="70" t="str">
        <f t="shared" si="4"/>
        <v/>
      </c>
      <c r="E33" s="235"/>
      <c r="F33" s="86" t="str">
        <f t="shared" si="2"/>
        <v/>
      </c>
      <c r="G33" s="254"/>
      <c r="H33" s="184"/>
    </row>
    <row r="34" spans="1:8" ht="15" customHeight="1">
      <c r="A34" s="195" t="s">
        <v>150</v>
      </c>
      <c r="B34" s="192"/>
      <c r="C34" s="231"/>
      <c r="D34" s="76" t="str">
        <f t="shared" si="4"/>
        <v/>
      </c>
      <c r="E34" s="237"/>
      <c r="F34" s="77" t="str">
        <f t="shared" si="2"/>
        <v/>
      </c>
      <c r="G34" s="256"/>
      <c r="H34" s="343"/>
    </row>
    <row r="35" spans="1:8" ht="15" customHeight="1">
      <c r="A35" s="194" t="s">
        <v>158</v>
      </c>
      <c r="B35" s="189"/>
      <c r="C35" s="232"/>
      <c r="D35" s="79" t="str">
        <f t="shared" si="4"/>
        <v/>
      </c>
      <c r="E35" s="241"/>
      <c r="F35" s="80" t="str">
        <f t="shared" si="2"/>
        <v/>
      </c>
      <c r="G35" s="260"/>
      <c r="H35" s="184"/>
    </row>
    <row r="36" spans="1:8" ht="15" customHeight="1">
      <c r="A36" s="74" t="s">
        <v>159</v>
      </c>
      <c r="B36" s="193"/>
      <c r="C36" s="230"/>
      <c r="D36" s="72" t="str">
        <f t="shared" si="4"/>
        <v/>
      </c>
      <c r="E36" s="236"/>
      <c r="F36" s="73" t="str">
        <f t="shared" si="2"/>
        <v/>
      </c>
      <c r="G36" s="255"/>
      <c r="H36" s="185"/>
    </row>
    <row r="37" spans="1:8" ht="15" customHeight="1">
      <c r="A37" s="74" t="s">
        <v>160</v>
      </c>
      <c r="B37" s="193"/>
      <c r="C37" s="230"/>
      <c r="D37" s="72" t="str">
        <f t="shared" si="4"/>
        <v/>
      </c>
      <c r="E37" s="236"/>
      <c r="F37" s="73" t="str">
        <f t="shared" si="2"/>
        <v/>
      </c>
      <c r="G37" s="255"/>
      <c r="H37" s="185"/>
    </row>
    <row r="38" spans="1:8" ht="15" customHeight="1">
      <c r="A38" s="74" t="s">
        <v>161</v>
      </c>
      <c r="B38" s="193"/>
      <c r="C38" s="230"/>
      <c r="D38" s="72" t="str">
        <f t="shared" si="4"/>
        <v/>
      </c>
      <c r="E38" s="236"/>
      <c r="F38" s="73" t="str">
        <f t="shared" si="2"/>
        <v/>
      </c>
      <c r="G38" s="255"/>
      <c r="H38" s="185"/>
    </row>
    <row r="39" spans="1:8" ht="15" customHeight="1">
      <c r="A39" s="82"/>
      <c r="B39" s="190"/>
      <c r="C39" s="233"/>
      <c r="D39" s="84" t="str">
        <f t="shared" si="4"/>
        <v/>
      </c>
      <c r="E39" s="243"/>
      <c r="F39" s="85" t="str">
        <f t="shared" si="2"/>
        <v/>
      </c>
      <c r="G39" s="262"/>
      <c r="H39" s="343"/>
    </row>
    <row r="40" spans="1:8" ht="15" customHeight="1">
      <c r="A40" s="195" t="s">
        <v>162</v>
      </c>
      <c r="B40" s="191"/>
      <c r="C40" s="229"/>
      <c r="D40" s="70" t="str">
        <f t="shared" si="4"/>
        <v/>
      </c>
      <c r="E40" s="235"/>
      <c r="F40" s="86" t="str">
        <f t="shared" si="2"/>
        <v/>
      </c>
      <c r="G40" s="254"/>
      <c r="H40" s="184"/>
    </row>
    <row r="41" spans="1:8" ht="15" customHeight="1">
      <c r="A41" s="195" t="s">
        <v>163</v>
      </c>
      <c r="B41" s="193"/>
      <c r="C41" s="230"/>
      <c r="D41" s="72" t="str">
        <f>IF(C41&lt;&gt;0,+C41*100/$C$50,"")</f>
        <v/>
      </c>
      <c r="E41" s="236"/>
      <c r="F41" s="73" t="str">
        <f t="shared" si="2"/>
        <v/>
      </c>
      <c r="G41" s="255"/>
      <c r="H41" s="185"/>
    </row>
    <row r="42" spans="1:8" ht="15" customHeight="1">
      <c r="A42" s="74" t="s">
        <v>164</v>
      </c>
      <c r="B42" s="192"/>
      <c r="C42" s="231"/>
      <c r="D42" s="76" t="str">
        <f t="shared" si="4"/>
        <v/>
      </c>
      <c r="E42" s="237"/>
      <c r="F42" s="77" t="str">
        <f t="shared" si="2"/>
        <v/>
      </c>
      <c r="G42" s="256"/>
      <c r="H42" s="343"/>
    </row>
    <row r="43" spans="1:8" ht="15" customHeight="1">
      <c r="A43" s="194" t="s">
        <v>394</v>
      </c>
      <c r="B43" s="99" t="s">
        <v>395</v>
      </c>
      <c r="C43" s="232"/>
      <c r="D43" s="79" t="str">
        <f t="shared" si="4"/>
        <v/>
      </c>
      <c r="E43" s="67"/>
      <c r="F43" s="68"/>
      <c r="G43" s="69"/>
      <c r="H43" s="184"/>
    </row>
    <row r="44" spans="1:8" ht="15" customHeight="1">
      <c r="A44" s="298"/>
      <c r="B44" s="366" t="s">
        <v>472</v>
      </c>
      <c r="C44" s="230"/>
      <c r="D44" s="72" t="str">
        <f t="shared" si="4"/>
        <v/>
      </c>
      <c r="E44" s="74"/>
      <c r="F44" s="66"/>
      <c r="G44" s="87"/>
      <c r="H44" s="185"/>
    </row>
    <row r="45" spans="1:8" ht="15" customHeight="1">
      <c r="A45" s="298"/>
      <c r="B45" s="355" t="s">
        <v>396</v>
      </c>
      <c r="C45" s="230"/>
      <c r="D45" s="72" t="str">
        <f t="shared" si="4"/>
        <v/>
      </c>
      <c r="E45" s="74"/>
      <c r="F45" s="66"/>
      <c r="G45" s="87"/>
      <c r="H45" s="185"/>
    </row>
    <row r="46" spans="1:8" ht="15" customHeight="1">
      <c r="A46" s="298"/>
      <c r="B46" s="355" t="s">
        <v>397</v>
      </c>
      <c r="C46" s="231"/>
      <c r="D46" s="72" t="str">
        <f t="shared" si="4"/>
        <v/>
      </c>
      <c r="E46" s="74"/>
      <c r="F46" s="66"/>
      <c r="G46" s="87"/>
      <c r="H46" s="185"/>
    </row>
    <row r="47" spans="1:8" ht="15" customHeight="1">
      <c r="A47" s="298"/>
      <c r="B47" s="188" t="s">
        <v>155</v>
      </c>
      <c r="C47" s="231"/>
      <c r="D47" s="72" t="str">
        <f t="shared" si="4"/>
        <v/>
      </c>
      <c r="E47" s="74"/>
      <c r="F47" s="66"/>
      <c r="G47" s="87"/>
      <c r="H47" s="185"/>
    </row>
    <row r="48" spans="1:8" ht="15" customHeight="1">
      <c r="A48" s="344" t="s">
        <v>165</v>
      </c>
      <c r="B48" s="356"/>
      <c r="C48" s="231"/>
      <c r="D48" s="72" t="str">
        <f t="shared" si="4"/>
        <v/>
      </c>
      <c r="E48" s="74"/>
      <c r="F48" s="66"/>
      <c r="G48" s="87"/>
      <c r="H48" s="185"/>
    </row>
    <row r="49" spans="1:8" ht="15" customHeight="1">
      <c r="A49" s="82" t="s">
        <v>166</v>
      </c>
      <c r="B49" s="199"/>
      <c r="C49" s="233"/>
      <c r="D49" s="72" t="str">
        <f>IF(C49&lt;&gt;0,+C49*100/$C$50,"")</f>
        <v/>
      </c>
      <c r="E49" s="74"/>
      <c r="F49" s="66"/>
      <c r="G49" s="87"/>
      <c r="H49" s="185"/>
    </row>
    <row r="50" spans="1:8" ht="15.9" customHeight="1">
      <c r="A50" s="89" t="s">
        <v>167</v>
      </c>
      <c r="B50" s="90"/>
      <c r="C50" s="91">
        <f>SUM(C4:C49)</f>
        <v>0</v>
      </c>
      <c r="D50" s="92">
        <f>SUM(D4:D49)</f>
        <v>0</v>
      </c>
      <c r="E50" s="82"/>
      <c r="F50" s="93"/>
      <c r="G50" s="94"/>
      <c r="H50" s="185"/>
    </row>
    <row r="51" spans="1:8" ht="15" customHeight="1">
      <c r="A51" s="669" t="s">
        <v>398</v>
      </c>
      <c r="B51" s="670"/>
      <c r="C51" s="231"/>
      <c r="D51" s="299"/>
      <c r="E51" s="243"/>
      <c r="F51" s="85" t="str">
        <f>IF(E51&lt;&gt;0,+E51/C51,"")</f>
        <v/>
      </c>
      <c r="G51" s="262"/>
      <c r="H51" s="185"/>
    </row>
    <row r="52" spans="1:8" ht="15" customHeight="1">
      <c r="A52" s="666" t="s">
        <v>168</v>
      </c>
      <c r="B52" s="667"/>
      <c r="C52" s="667"/>
      <c r="D52" s="667"/>
      <c r="E52" s="667"/>
      <c r="F52" s="668"/>
      <c r="G52" s="252"/>
      <c r="H52" s="185"/>
    </row>
    <row r="53" spans="1:8" ht="15" customHeight="1">
      <c r="A53" s="657" t="s">
        <v>169</v>
      </c>
      <c r="B53" s="658"/>
      <c r="C53" s="658"/>
      <c r="D53" s="658"/>
      <c r="E53" s="658"/>
      <c r="F53" s="659"/>
      <c r="G53" s="253"/>
      <c r="H53" s="186"/>
    </row>
    <row r="54" spans="1:8" ht="18.75" customHeight="1">
      <c r="A54" s="65" t="s">
        <v>170</v>
      </c>
      <c r="C54" s="95"/>
      <c r="D54" s="95"/>
      <c r="F54" s="66"/>
    </row>
  </sheetData>
  <sheetProtection sheet="1" selectLockedCells="1"/>
  <protectedRanges>
    <protectedRange sqref="G4:H51" name="Alue2"/>
    <protectedRange sqref="G4:G13" name="Alue1"/>
  </protectedRanges>
  <mergeCells count="8">
    <mergeCell ref="G2:G3"/>
    <mergeCell ref="H2:H3"/>
    <mergeCell ref="A53:F53"/>
    <mergeCell ref="E2:F2"/>
    <mergeCell ref="C2:D2"/>
    <mergeCell ref="A2:B2"/>
    <mergeCell ref="A52:F52"/>
    <mergeCell ref="A51:B51"/>
  </mergeCells>
  <phoneticPr fontId="6" type="noConversion"/>
  <pageMargins left="0.70866141732283472" right="0.27559055118110237" top="0.39370078740157483" bottom="0.35433070866141736" header="0.23622047244094491" footer="0.23622047244094491"/>
  <pageSetup paperSize="9" scale="98" orientation="portrait" horizontalDpi="1200" verticalDpi="1200" r:id="rId1"/>
  <headerFooter alignWithMargins="0">
    <oddHeader>&amp;R2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zoomScaleNormal="100" workbookViewId="0">
      <selection activeCell="A10" sqref="A10:B10"/>
    </sheetView>
  </sheetViews>
  <sheetFormatPr defaultRowHeight="13.2"/>
  <cols>
    <col min="1" max="1" width="4.5546875" customWidth="1"/>
    <col min="2" max="2" width="3.44140625" customWidth="1"/>
    <col min="3" max="3" width="6" customWidth="1"/>
    <col min="4" max="15" width="6.6640625" customWidth="1"/>
    <col min="16" max="16" width="8.109375" customWidth="1"/>
    <col min="17" max="17" width="2.5546875" customWidth="1"/>
    <col min="18" max="18" width="52.109375" customWidth="1"/>
    <col min="19" max="19" width="50.88671875" customWidth="1"/>
  </cols>
  <sheetData>
    <row r="1" spans="1:20" ht="15.6">
      <c r="A1" s="4" t="s">
        <v>171</v>
      </c>
      <c r="B1" s="4"/>
      <c r="R1" s="16" t="s">
        <v>172</v>
      </c>
      <c r="S1" s="17"/>
      <c r="T1" s="17"/>
    </row>
    <row r="2" spans="1:20" ht="15.6">
      <c r="A2" s="469" t="s">
        <v>647</v>
      </c>
      <c r="B2" s="4"/>
      <c r="R2" s="17"/>
      <c r="S2" s="17"/>
      <c r="T2" s="17"/>
    </row>
    <row r="3" spans="1:20" ht="15.6">
      <c r="A3" s="469" t="s">
        <v>648</v>
      </c>
      <c r="B3" s="4"/>
      <c r="R3" s="5" t="s">
        <v>173</v>
      </c>
      <c r="S3" s="5" t="s">
        <v>194</v>
      </c>
      <c r="T3" s="17"/>
    </row>
    <row r="4" spans="1:20" ht="15.6">
      <c r="A4" s="469" t="s">
        <v>649</v>
      </c>
      <c r="B4" s="4"/>
      <c r="R4" s="17" t="s">
        <v>175</v>
      </c>
      <c r="S4" s="17" t="s">
        <v>196</v>
      </c>
      <c r="T4" s="17"/>
    </row>
    <row r="5" spans="1:20" ht="15.6">
      <c r="A5" s="469" t="s">
        <v>650</v>
      </c>
      <c r="B5" s="4"/>
      <c r="R5" s="17" t="s">
        <v>176</v>
      </c>
      <c r="S5" s="17" t="s">
        <v>198</v>
      </c>
      <c r="T5" s="17"/>
    </row>
    <row r="6" spans="1:20" ht="15.6">
      <c r="A6" s="469" t="s">
        <v>652</v>
      </c>
      <c r="B6" s="4"/>
      <c r="R6" s="17" t="s">
        <v>178</v>
      </c>
      <c r="S6" s="17" t="s">
        <v>200</v>
      </c>
      <c r="T6" s="17"/>
    </row>
    <row r="7" spans="1:20" ht="15.6">
      <c r="A7" s="469" t="s">
        <v>651</v>
      </c>
      <c r="B7" s="4"/>
      <c r="R7" s="17" t="s">
        <v>180</v>
      </c>
      <c r="S7" s="17" t="s">
        <v>202</v>
      </c>
      <c r="T7" s="17"/>
    </row>
    <row r="8" spans="1:20" ht="15.6">
      <c r="A8" s="13" t="s">
        <v>177</v>
      </c>
      <c r="B8" s="4"/>
      <c r="R8" s="17" t="s">
        <v>181</v>
      </c>
      <c r="S8" s="17" t="s">
        <v>204</v>
      </c>
      <c r="T8" s="17"/>
    </row>
    <row r="9" spans="1:20" ht="15" customHeight="1">
      <c r="A9" s="291" t="s">
        <v>345</v>
      </c>
      <c r="B9" s="181"/>
      <c r="C9" s="292" t="s">
        <v>351</v>
      </c>
      <c r="D9" s="182" t="s">
        <v>182</v>
      </c>
      <c r="E9" s="182" t="s">
        <v>183</v>
      </c>
      <c r="F9" s="182" t="s">
        <v>184</v>
      </c>
      <c r="G9" s="182" t="s">
        <v>185</v>
      </c>
      <c r="H9" s="182" t="s">
        <v>186</v>
      </c>
      <c r="I9" s="182" t="s">
        <v>187</v>
      </c>
      <c r="J9" s="182" t="s">
        <v>153</v>
      </c>
      <c r="K9" s="182" t="s">
        <v>188</v>
      </c>
      <c r="L9" s="182" t="s">
        <v>189</v>
      </c>
      <c r="M9" s="182" t="s">
        <v>190</v>
      </c>
      <c r="N9" s="182" t="s">
        <v>191</v>
      </c>
      <c r="O9" s="182" t="s">
        <v>192</v>
      </c>
      <c r="P9" s="183" t="s">
        <v>293</v>
      </c>
      <c r="R9" s="17" t="s">
        <v>193</v>
      </c>
      <c r="T9" s="17"/>
    </row>
    <row r="10" spans="1:20" ht="15" customHeight="1">
      <c r="A10" s="671"/>
      <c r="B10" s="672"/>
      <c r="C10" s="287"/>
      <c r="D10" s="62"/>
      <c r="E10" s="168"/>
      <c r="F10" s="168"/>
      <c r="G10" s="168"/>
      <c r="H10" s="168"/>
      <c r="I10" s="168"/>
      <c r="J10" s="168"/>
      <c r="K10" s="168"/>
      <c r="L10" s="168"/>
      <c r="M10" s="168"/>
      <c r="N10" s="168"/>
      <c r="O10" s="61"/>
      <c r="P10" s="170" t="str">
        <f>IF(SUM(D10:O10)=0,"",SUM(D10:O10))</f>
        <v/>
      </c>
      <c r="R10" s="17" t="s">
        <v>195</v>
      </c>
      <c r="S10" s="5" t="s">
        <v>207</v>
      </c>
      <c r="T10" s="17"/>
    </row>
    <row r="11" spans="1:20" ht="15" customHeight="1">
      <c r="A11" s="43" t="s">
        <v>645</v>
      </c>
      <c r="C11" s="288"/>
      <c r="D11" s="59"/>
      <c r="E11" s="20"/>
      <c r="F11" s="20"/>
      <c r="G11" s="20"/>
      <c r="H11" s="20"/>
      <c r="I11" s="20"/>
      <c r="J11" s="20"/>
      <c r="K11" s="20"/>
      <c r="L11" s="20"/>
      <c r="M11" s="20"/>
      <c r="N11" s="20"/>
      <c r="O11" s="19"/>
      <c r="P11" s="170" t="str">
        <f t="shared" ref="P11:P30" si="0">IF(SUM(D11:O11)=0,"",SUM(D11:O11))</f>
        <v/>
      </c>
      <c r="R11" s="17" t="s">
        <v>197</v>
      </c>
      <c r="T11" s="17"/>
    </row>
    <row r="12" spans="1:20" ht="15" customHeight="1">
      <c r="A12" s="43"/>
      <c r="C12" s="288"/>
      <c r="D12" s="59"/>
      <c r="E12" s="20"/>
      <c r="F12" s="20"/>
      <c r="G12" s="20"/>
      <c r="H12" s="20"/>
      <c r="I12" s="20"/>
      <c r="J12" s="20"/>
      <c r="K12" s="20"/>
      <c r="L12" s="20"/>
      <c r="M12" s="20"/>
      <c r="N12" s="20"/>
      <c r="O12" s="19"/>
      <c r="P12" s="170" t="str">
        <f t="shared" si="0"/>
        <v/>
      </c>
      <c r="R12" s="17" t="s">
        <v>199</v>
      </c>
      <c r="S12" s="5" t="s">
        <v>210</v>
      </c>
      <c r="T12" s="17"/>
    </row>
    <row r="13" spans="1:20" ht="15" customHeight="1">
      <c r="A13" s="43"/>
      <c r="C13" s="288"/>
      <c r="D13" s="59"/>
      <c r="E13" s="20"/>
      <c r="F13" s="20"/>
      <c r="G13" s="20"/>
      <c r="H13" s="20"/>
      <c r="I13" s="20"/>
      <c r="J13" s="20"/>
      <c r="K13" s="20"/>
      <c r="L13" s="20"/>
      <c r="M13" s="20"/>
      <c r="N13" s="20"/>
      <c r="O13" s="19"/>
      <c r="P13" s="170" t="str">
        <f t="shared" si="0"/>
        <v/>
      </c>
      <c r="R13" s="17" t="s">
        <v>201</v>
      </c>
      <c r="T13" s="17"/>
    </row>
    <row r="14" spans="1:20" ht="15" customHeight="1">
      <c r="A14" s="43"/>
      <c r="C14" s="288"/>
      <c r="D14" s="59"/>
      <c r="E14" s="20"/>
      <c r="F14" s="20"/>
      <c r="G14" s="20"/>
      <c r="H14" s="20"/>
      <c r="I14" s="20"/>
      <c r="J14" s="20"/>
      <c r="K14" s="20"/>
      <c r="L14" s="20"/>
      <c r="M14" s="20"/>
      <c r="N14" s="20"/>
      <c r="O14" s="19"/>
      <c r="P14" s="170" t="str">
        <f t="shared" si="0"/>
        <v/>
      </c>
      <c r="R14" s="17" t="s">
        <v>203</v>
      </c>
      <c r="S14" s="5" t="s">
        <v>213</v>
      </c>
      <c r="T14" s="17"/>
    </row>
    <row r="15" spans="1:20" ht="15" customHeight="1">
      <c r="A15" s="45"/>
      <c r="B15" s="44"/>
      <c r="C15" s="289"/>
      <c r="D15" s="63"/>
      <c r="E15" s="122"/>
      <c r="F15" s="122"/>
      <c r="G15" s="122"/>
      <c r="H15" s="122"/>
      <c r="I15" s="122"/>
      <c r="J15" s="122"/>
      <c r="K15" s="122"/>
      <c r="L15" s="122"/>
      <c r="M15" s="122"/>
      <c r="N15" s="122"/>
      <c r="O15" s="121"/>
      <c r="P15" s="171" t="str">
        <f t="shared" si="0"/>
        <v/>
      </c>
      <c r="R15" s="17" t="s">
        <v>205</v>
      </c>
      <c r="S15" s="17" t="s">
        <v>215</v>
      </c>
      <c r="T15" s="17"/>
    </row>
    <row r="16" spans="1:20" ht="15" customHeight="1">
      <c r="A16" s="671"/>
      <c r="B16" s="672"/>
      <c r="C16" s="290"/>
      <c r="D16" s="172"/>
      <c r="E16" s="125"/>
      <c r="F16" s="125"/>
      <c r="G16" s="125"/>
      <c r="H16" s="125"/>
      <c r="I16" s="125"/>
      <c r="J16" s="125"/>
      <c r="K16" s="125"/>
      <c r="L16" s="125"/>
      <c r="M16" s="125"/>
      <c r="N16" s="125"/>
      <c r="O16" s="124"/>
      <c r="P16" s="170" t="str">
        <f t="shared" si="0"/>
        <v/>
      </c>
      <c r="R16" s="17" t="s">
        <v>206</v>
      </c>
      <c r="S16" s="17" t="s">
        <v>218</v>
      </c>
      <c r="T16" s="17"/>
    </row>
    <row r="17" spans="1:20" ht="15" customHeight="1">
      <c r="A17" s="43" t="s">
        <v>646</v>
      </c>
      <c r="C17" s="288"/>
      <c r="D17" s="59"/>
      <c r="E17" s="20"/>
      <c r="F17" s="20"/>
      <c r="G17" s="20"/>
      <c r="H17" s="20"/>
      <c r="I17" s="20"/>
      <c r="J17" s="20"/>
      <c r="K17" s="20"/>
      <c r="L17" s="20"/>
      <c r="M17" s="20"/>
      <c r="N17" s="20"/>
      <c r="O17" s="19"/>
      <c r="P17" s="170" t="str">
        <f t="shared" si="0"/>
        <v/>
      </c>
      <c r="R17" s="17" t="s">
        <v>208</v>
      </c>
      <c r="S17" s="17" t="s">
        <v>221</v>
      </c>
      <c r="T17" s="17"/>
    </row>
    <row r="18" spans="1:20" ht="15" customHeight="1">
      <c r="A18" s="43"/>
      <c r="C18" s="288"/>
      <c r="D18" s="59"/>
      <c r="E18" s="20"/>
      <c r="F18" s="20"/>
      <c r="G18" s="20"/>
      <c r="H18" s="20"/>
      <c r="I18" s="20"/>
      <c r="J18" s="20"/>
      <c r="K18" s="20"/>
      <c r="L18" s="20"/>
      <c r="M18" s="20"/>
      <c r="N18" s="20"/>
      <c r="O18" s="19"/>
      <c r="P18" s="170" t="str">
        <f t="shared" si="0"/>
        <v/>
      </c>
      <c r="R18" s="17" t="s">
        <v>209</v>
      </c>
      <c r="T18" s="17"/>
    </row>
    <row r="19" spans="1:20" ht="15" customHeight="1">
      <c r="A19" s="43"/>
      <c r="C19" s="288"/>
      <c r="D19" s="59"/>
      <c r="E19" s="20"/>
      <c r="F19" s="20"/>
      <c r="G19" s="20"/>
      <c r="H19" s="20"/>
      <c r="I19" s="20"/>
      <c r="J19" s="20"/>
      <c r="K19" s="20"/>
      <c r="L19" s="20"/>
      <c r="M19" s="20"/>
      <c r="N19" s="20"/>
      <c r="O19" s="19"/>
      <c r="P19" s="170" t="str">
        <f t="shared" si="0"/>
        <v/>
      </c>
      <c r="R19" s="17" t="s">
        <v>211</v>
      </c>
      <c r="S19" s="5" t="s">
        <v>653</v>
      </c>
      <c r="T19" s="17"/>
    </row>
    <row r="20" spans="1:20" ht="15" customHeight="1">
      <c r="A20" s="45"/>
      <c r="B20" s="44"/>
      <c r="C20" s="289"/>
      <c r="D20" s="63"/>
      <c r="E20" s="122"/>
      <c r="F20" s="122"/>
      <c r="G20" s="122"/>
      <c r="H20" s="122"/>
      <c r="I20" s="122"/>
      <c r="J20" s="122"/>
      <c r="K20" s="122"/>
      <c r="L20" s="122"/>
      <c r="M20" s="122"/>
      <c r="N20" s="122"/>
      <c r="O20" s="121"/>
      <c r="P20" s="171" t="str">
        <f t="shared" si="0"/>
        <v/>
      </c>
      <c r="R20" s="17" t="s">
        <v>212</v>
      </c>
      <c r="S20" s="5" t="s">
        <v>654</v>
      </c>
      <c r="T20" s="17"/>
    </row>
    <row r="21" spans="1:20" ht="15" customHeight="1">
      <c r="A21" s="43" t="s">
        <v>216</v>
      </c>
      <c r="C21" s="290"/>
      <c r="D21" s="172"/>
      <c r="E21" s="125"/>
      <c r="F21" s="125"/>
      <c r="G21" s="125"/>
      <c r="H21" s="125"/>
      <c r="I21" s="125"/>
      <c r="J21" s="125"/>
      <c r="K21" s="125"/>
      <c r="L21" s="125"/>
      <c r="M21" s="125"/>
      <c r="N21" s="125"/>
      <c r="O21" s="124"/>
      <c r="P21" s="173" t="str">
        <f t="shared" si="0"/>
        <v/>
      </c>
      <c r="R21" s="17" t="s">
        <v>214</v>
      </c>
      <c r="S21" s="5" t="s">
        <v>655</v>
      </c>
      <c r="T21" s="17"/>
    </row>
    <row r="22" spans="1:20" ht="15" customHeight="1">
      <c r="A22" s="43" t="s">
        <v>219</v>
      </c>
      <c r="C22" s="288"/>
      <c r="D22" s="59"/>
      <c r="E22" s="20"/>
      <c r="F22" s="20"/>
      <c r="G22" s="20"/>
      <c r="H22" s="20"/>
      <c r="I22" s="20"/>
      <c r="J22" s="20"/>
      <c r="K22" s="20"/>
      <c r="L22" s="20"/>
      <c r="M22" s="20"/>
      <c r="N22" s="20"/>
      <c r="O22" s="19"/>
      <c r="P22" s="170" t="str">
        <f t="shared" si="0"/>
        <v/>
      </c>
      <c r="R22" s="17" t="s">
        <v>217</v>
      </c>
      <c r="S22" s="5" t="s">
        <v>656</v>
      </c>
      <c r="T22" s="17"/>
    </row>
    <row r="23" spans="1:20" ht="15" customHeight="1">
      <c r="A23" s="43"/>
      <c r="C23" s="288"/>
      <c r="D23" s="59"/>
      <c r="E23" s="20"/>
      <c r="F23" s="20"/>
      <c r="G23" s="20"/>
      <c r="H23" s="20"/>
      <c r="I23" s="20"/>
      <c r="J23" s="20"/>
      <c r="K23" s="20"/>
      <c r="L23" s="20"/>
      <c r="M23" s="20"/>
      <c r="N23" s="20"/>
      <c r="O23" s="19"/>
      <c r="P23" s="170" t="str">
        <f t="shared" si="0"/>
        <v/>
      </c>
      <c r="R23" s="17" t="s">
        <v>220</v>
      </c>
      <c r="S23" s="5" t="s">
        <v>657</v>
      </c>
      <c r="T23" s="17"/>
    </row>
    <row r="24" spans="1:20" ht="15" customHeight="1">
      <c r="A24" s="43"/>
      <c r="C24" s="288"/>
      <c r="D24" s="59"/>
      <c r="E24" s="20"/>
      <c r="F24" s="20"/>
      <c r="G24" s="20"/>
      <c r="H24" s="20"/>
      <c r="I24" s="20"/>
      <c r="J24" s="20"/>
      <c r="K24" s="20"/>
      <c r="L24" s="20"/>
      <c r="M24" s="20"/>
      <c r="N24" s="20"/>
      <c r="O24" s="19"/>
      <c r="P24" s="170" t="str">
        <f t="shared" si="0"/>
        <v/>
      </c>
      <c r="R24" s="17" t="s">
        <v>222</v>
      </c>
      <c r="T24" s="17"/>
    </row>
    <row r="25" spans="1:20" ht="15" customHeight="1">
      <c r="A25" s="45"/>
      <c r="B25" s="44"/>
      <c r="C25" s="289"/>
      <c r="D25" s="63"/>
      <c r="E25" s="122"/>
      <c r="F25" s="122"/>
      <c r="G25" s="122"/>
      <c r="H25" s="122"/>
      <c r="I25" s="122"/>
      <c r="J25" s="122"/>
      <c r="K25" s="122"/>
      <c r="L25" s="122"/>
      <c r="M25" s="122"/>
      <c r="N25" s="122"/>
      <c r="O25" s="121"/>
      <c r="P25" s="171" t="str">
        <f t="shared" si="0"/>
        <v/>
      </c>
      <c r="R25" s="17" t="s">
        <v>223</v>
      </c>
      <c r="S25" s="5" t="s">
        <v>224</v>
      </c>
      <c r="T25" s="17"/>
    </row>
    <row r="26" spans="1:20" ht="15" customHeight="1">
      <c r="A26" s="43" t="s">
        <v>275</v>
      </c>
      <c r="C26" s="290"/>
      <c r="D26" s="172"/>
      <c r="E26" s="125"/>
      <c r="F26" s="125"/>
      <c r="G26" s="125"/>
      <c r="H26" s="125"/>
      <c r="I26" s="125"/>
      <c r="J26" s="125"/>
      <c r="K26" s="125"/>
      <c r="L26" s="125"/>
      <c r="M26" s="125"/>
      <c r="N26" s="125"/>
      <c r="O26" s="124"/>
      <c r="P26" s="170" t="str">
        <f t="shared" si="0"/>
        <v/>
      </c>
      <c r="R26" s="17" t="s">
        <v>226</v>
      </c>
      <c r="S26" s="17" t="s">
        <v>380</v>
      </c>
      <c r="T26" s="17"/>
    </row>
    <row r="27" spans="1:20" ht="15" customHeight="1">
      <c r="A27" s="43" t="s">
        <v>346</v>
      </c>
      <c r="C27" s="288"/>
      <c r="D27" s="59"/>
      <c r="E27" s="20"/>
      <c r="F27" s="20"/>
      <c r="G27" s="20"/>
      <c r="H27" s="20"/>
      <c r="I27" s="20"/>
      <c r="J27" s="20"/>
      <c r="K27" s="20"/>
      <c r="L27" s="20"/>
      <c r="M27" s="20"/>
      <c r="N27" s="20"/>
      <c r="O27" s="19"/>
      <c r="P27" s="170" t="str">
        <f t="shared" si="0"/>
        <v/>
      </c>
      <c r="R27" s="17" t="s">
        <v>227</v>
      </c>
      <c r="S27" s="17" t="s">
        <v>381</v>
      </c>
      <c r="T27" s="17"/>
    </row>
    <row r="28" spans="1:20" ht="15" customHeight="1">
      <c r="A28" s="43" t="s">
        <v>347</v>
      </c>
      <c r="C28" s="288"/>
      <c r="D28" s="59"/>
      <c r="E28" s="20"/>
      <c r="F28" s="20"/>
      <c r="G28" s="20"/>
      <c r="H28" s="20"/>
      <c r="I28" s="20"/>
      <c r="J28" s="20"/>
      <c r="K28" s="20"/>
      <c r="L28" s="20"/>
      <c r="M28" s="20"/>
      <c r="N28" s="20"/>
      <c r="O28" s="19"/>
      <c r="P28" s="170" t="str">
        <f t="shared" si="0"/>
        <v/>
      </c>
      <c r="R28" s="17" t="s">
        <v>228</v>
      </c>
      <c r="S28" s="17" t="s">
        <v>229</v>
      </c>
      <c r="T28" s="17"/>
    </row>
    <row r="29" spans="1:20" ht="15" customHeight="1">
      <c r="A29" s="174"/>
      <c r="B29" s="175"/>
      <c r="C29" s="288"/>
      <c r="D29" s="59"/>
      <c r="E29" s="20"/>
      <c r="F29" s="20"/>
      <c r="G29" s="20"/>
      <c r="H29" s="20"/>
      <c r="I29" s="20"/>
      <c r="J29" s="20"/>
      <c r="K29" s="20"/>
      <c r="L29" s="20"/>
      <c r="M29" s="20"/>
      <c r="N29" s="20"/>
      <c r="O29" s="19"/>
      <c r="P29" s="170" t="str">
        <f t="shared" si="0"/>
        <v/>
      </c>
      <c r="S29" s="17" t="s">
        <v>390</v>
      </c>
      <c r="T29" s="17"/>
    </row>
    <row r="30" spans="1:20" ht="15" customHeight="1">
      <c r="A30" s="176"/>
      <c r="B30" s="177"/>
      <c r="C30" s="289"/>
      <c r="D30" s="63"/>
      <c r="E30" s="122"/>
      <c r="F30" s="122"/>
      <c r="G30" s="122"/>
      <c r="H30" s="122"/>
      <c r="I30" s="122"/>
      <c r="J30" s="122"/>
      <c r="K30" s="122"/>
      <c r="L30" s="122"/>
      <c r="M30" s="122"/>
      <c r="N30" s="122"/>
      <c r="O30" s="121"/>
      <c r="P30" s="171" t="str">
        <f t="shared" si="0"/>
        <v/>
      </c>
      <c r="R30" s="5" t="s">
        <v>232</v>
      </c>
      <c r="T30" s="17"/>
    </row>
    <row r="31" spans="1:20" ht="15" customHeight="1">
      <c r="A31" s="178" t="s">
        <v>225</v>
      </c>
      <c r="C31" s="290"/>
      <c r="D31" s="172"/>
      <c r="E31" s="125"/>
      <c r="F31" s="125"/>
      <c r="G31" s="125"/>
      <c r="H31" s="125"/>
      <c r="I31" s="125"/>
      <c r="J31" s="125"/>
      <c r="K31" s="125"/>
      <c r="L31" s="125"/>
      <c r="M31" s="125"/>
      <c r="N31" s="125"/>
      <c r="O31" s="124"/>
      <c r="P31" s="173" t="str">
        <f t="shared" ref="P31:P64" si="1">IF(SUM(D31:O31)=0,"",SUM(D31:O31))</f>
        <v/>
      </c>
      <c r="R31" s="17" t="s">
        <v>233</v>
      </c>
      <c r="S31" s="5" t="s">
        <v>234</v>
      </c>
      <c r="T31" s="17"/>
    </row>
    <row r="32" spans="1:20" ht="15" customHeight="1">
      <c r="A32" s="174"/>
      <c r="C32" s="288"/>
      <c r="D32" s="59"/>
      <c r="E32" s="20"/>
      <c r="F32" s="20"/>
      <c r="G32" s="20"/>
      <c r="H32" s="20"/>
      <c r="I32" s="20"/>
      <c r="J32" s="20"/>
      <c r="K32" s="20"/>
      <c r="L32" s="20"/>
      <c r="M32" s="20"/>
      <c r="N32" s="20"/>
      <c r="O32" s="19"/>
      <c r="P32" s="170" t="str">
        <f t="shared" si="1"/>
        <v/>
      </c>
      <c r="R32" s="17" t="s">
        <v>235</v>
      </c>
      <c r="S32" s="17" t="s">
        <v>378</v>
      </c>
      <c r="T32" s="17"/>
    </row>
    <row r="33" spans="1:20" ht="15" customHeight="1">
      <c r="A33" s="174"/>
      <c r="C33" s="288"/>
      <c r="D33" s="59"/>
      <c r="E33" s="20"/>
      <c r="F33" s="20"/>
      <c r="G33" s="20"/>
      <c r="H33" s="20"/>
      <c r="I33" s="20"/>
      <c r="J33" s="20"/>
      <c r="K33" s="20"/>
      <c r="L33" s="20"/>
      <c r="M33" s="20"/>
      <c r="N33" s="20"/>
      <c r="O33" s="19"/>
      <c r="P33" s="170" t="str">
        <f t="shared" si="1"/>
        <v/>
      </c>
      <c r="R33" s="17" t="s">
        <v>236</v>
      </c>
      <c r="S33" s="17" t="s">
        <v>387</v>
      </c>
      <c r="T33" s="17"/>
    </row>
    <row r="34" spans="1:20" ht="15" customHeight="1">
      <c r="A34" s="174" t="s">
        <v>230</v>
      </c>
      <c r="B34" s="15"/>
      <c r="C34" s="288"/>
      <c r="D34" s="59"/>
      <c r="E34" s="20"/>
      <c r="F34" s="20"/>
      <c r="G34" s="20"/>
      <c r="H34" s="20"/>
      <c r="I34" s="20"/>
      <c r="J34" s="20"/>
      <c r="K34" s="20"/>
      <c r="L34" s="20"/>
      <c r="M34" s="20"/>
      <c r="N34" s="20"/>
      <c r="O34" s="19"/>
      <c r="P34" s="170" t="str">
        <f>IF(SUM(D34:O34)=0,"",SUM(D34:O34))</f>
        <v/>
      </c>
      <c r="R34" s="17" t="s">
        <v>237</v>
      </c>
      <c r="S34" s="17" t="s">
        <v>374</v>
      </c>
      <c r="T34" s="17"/>
    </row>
    <row r="35" spans="1:20" ht="15" customHeight="1">
      <c r="A35" s="176" t="s">
        <v>231</v>
      </c>
      <c r="B35" s="15"/>
      <c r="C35" s="289"/>
      <c r="D35" s="63"/>
      <c r="E35" s="122"/>
      <c r="F35" s="122"/>
      <c r="G35" s="122"/>
      <c r="H35" s="122"/>
      <c r="I35" s="122"/>
      <c r="J35" s="122"/>
      <c r="K35" s="122"/>
      <c r="L35" s="122"/>
      <c r="M35" s="122"/>
      <c r="N35" s="122"/>
      <c r="O35" s="121"/>
      <c r="P35" s="171" t="str">
        <f t="shared" si="1"/>
        <v/>
      </c>
      <c r="R35" s="17" t="s">
        <v>238</v>
      </c>
      <c r="T35" s="17"/>
    </row>
    <row r="36" spans="1:20" ht="15" customHeight="1">
      <c r="A36" s="179"/>
      <c r="B36" s="167"/>
      <c r="C36" s="290"/>
      <c r="D36" s="172"/>
      <c r="E36" s="125"/>
      <c r="F36" s="125"/>
      <c r="G36" s="125"/>
      <c r="H36" s="125"/>
      <c r="I36" s="125"/>
      <c r="J36" s="125"/>
      <c r="K36" s="125"/>
      <c r="L36" s="125"/>
      <c r="M36" s="125"/>
      <c r="N36" s="125"/>
      <c r="O36" s="124"/>
      <c r="P36" s="173" t="str">
        <f t="shared" si="1"/>
        <v/>
      </c>
      <c r="R36" s="17" t="s">
        <v>239</v>
      </c>
      <c r="S36" s="5" t="s">
        <v>304</v>
      </c>
      <c r="T36" s="17"/>
    </row>
    <row r="37" spans="1:20" ht="15" customHeight="1">
      <c r="A37" s="174"/>
      <c r="C37" s="288"/>
      <c r="D37" s="59"/>
      <c r="E37" s="20"/>
      <c r="F37" s="20"/>
      <c r="G37" s="20"/>
      <c r="H37" s="20"/>
      <c r="I37" s="20"/>
      <c r="J37" s="20"/>
      <c r="K37" s="20"/>
      <c r="L37" s="20"/>
      <c r="M37" s="20"/>
      <c r="N37" s="20"/>
      <c r="O37" s="19"/>
      <c r="P37" s="170" t="str">
        <f t="shared" si="1"/>
        <v/>
      </c>
      <c r="R37" s="17" t="s">
        <v>241</v>
      </c>
      <c r="S37" s="17" t="s">
        <v>305</v>
      </c>
      <c r="T37" s="17"/>
    </row>
    <row r="38" spans="1:20" ht="15" customHeight="1">
      <c r="A38" s="174"/>
      <c r="C38" s="288"/>
      <c r="D38" s="59"/>
      <c r="E38" s="20"/>
      <c r="F38" s="20"/>
      <c r="G38" s="20"/>
      <c r="H38" s="20"/>
      <c r="I38" s="20"/>
      <c r="J38" s="20"/>
      <c r="K38" s="20"/>
      <c r="L38" s="20"/>
      <c r="M38" s="20"/>
      <c r="N38" s="20"/>
      <c r="O38" s="19"/>
      <c r="P38" s="170" t="str">
        <f t="shared" si="1"/>
        <v/>
      </c>
      <c r="R38" s="17" t="s">
        <v>242</v>
      </c>
      <c r="S38" s="17" t="s">
        <v>379</v>
      </c>
      <c r="T38" s="17"/>
    </row>
    <row r="39" spans="1:20" ht="15" customHeight="1">
      <c r="A39" s="174" t="s">
        <v>230</v>
      </c>
      <c r="B39" s="15"/>
      <c r="C39" s="288"/>
      <c r="D39" s="59"/>
      <c r="E39" s="20"/>
      <c r="F39" s="20"/>
      <c r="G39" s="20"/>
      <c r="H39" s="20"/>
      <c r="I39" s="20"/>
      <c r="J39" s="20"/>
      <c r="K39" s="20"/>
      <c r="L39" s="20"/>
      <c r="M39" s="20"/>
      <c r="N39" s="20"/>
      <c r="O39" s="19"/>
      <c r="P39" s="170" t="str">
        <f t="shared" si="1"/>
        <v/>
      </c>
      <c r="R39" s="17" t="s">
        <v>370</v>
      </c>
      <c r="T39" s="17"/>
    </row>
    <row r="40" spans="1:20" ht="15" customHeight="1">
      <c r="A40" s="176" t="s">
        <v>231</v>
      </c>
      <c r="B40" s="15"/>
      <c r="C40" s="289"/>
      <c r="D40" s="63"/>
      <c r="E40" s="122"/>
      <c r="F40" s="122"/>
      <c r="G40" s="122"/>
      <c r="H40" s="122"/>
      <c r="I40" s="122"/>
      <c r="J40" s="122"/>
      <c r="K40" s="122"/>
      <c r="L40" s="122"/>
      <c r="M40" s="122"/>
      <c r="N40" s="122"/>
      <c r="O40" s="121"/>
      <c r="P40" s="171" t="str">
        <f t="shared" si="1"/>
        <v/>
      </c>
      <c r="R40" s="17" t="s">
        <v>369</v>
      </c>
      <c r="S40" s="5" t="s">
        <v>240</v>
      </c>
      <c r="T40" s="17"/>
    </row>
    <row r="41" spans="1:20" ht="15" customHeight="1">
      <c r="A41" s="180"/>
      <c r="B41" s="167"/>
      <c r="C41" s="290"/>
      <c r="D41" s="172"/>
      <c r="E41" s="125"/>
      <c r="F41" s="125"/>
      <c r="G41" s="125"/>
      <c r="H41" s="125"/>
      <c r="I41" s="125"/>
      <c r="J41" s="125"/>
      <c r="K41" s="125"/>
      <c r="L41" s="125"/>
      <c r="M41" s="125"/>
      <c r="N41" s="125"/>
      <c r="O41" s="124"/>
      <c r="P41" s="173" t="str">
        <f t="shared" si="1"/>
        <v/>
      </c>
      <c r="R41" s="17" t="s">
        <v>409</v>
      </c>
      <c r="S41" s="17" t="s">
        <v>388</v>
      </c>
    </row>
    <row r="42" spans="1:20" ht="15" customHeight="1">
      <c r="A42" s="174"/>
      <c r="C42" s="288"/>
      <c r="D42" s="59"/>
      <c r="E42" s="20"/>
      <c r="F42" s="20"/>
      <c r="G42" s="20"/>
      <c r="H42" s="20"/>
      <c r="I42" s="20"/>
      <c r="J42" s="20"/>
      <c r="K42" s="20"/>
      <c r="L42" s="20"/>
      <c r="M42" s="20"/>
      <c r="N42" s="20"/>
      <c r="O42" s="19"/>
      <c r="P42" s="170" t="str">
        <f t="shared" si="1"/>
        <v/>
      </c>
      <c r="R42" s="17" t="s">
        <v>410</v>
      </c>
      <c r="S42" s="17" t="s">
        <v>243</v>
      </c>
    </row>
    <row r="43" spans="1:20" ht="15" customHeight="1">
      <c r="A43" s="174"/>
      <c r="C43" s="288"/>
      <c r="D43" s="59"/>
      <c r="E43" s="20"/>
      <c r="F43" s="20"/>
      <c r="G43" s="20"/>
      <c r="H43" s="20"/>
      <c r="I43" s="20"/>
      <c r="J43" s="20"/>
      <c r="K43" s="20"/>
      <c r="L43" s="20"/>
      <c r="M43" s="20"/>
      <c r="N43" s="20"/>
      <c r="O43" s="19"/>
      <c r="P43" s="170" t="str">
        <f t="shared" si="1"/>
        <v/>
      </c>
      <c r="R43" s="17" t="s">
        <v>411</v>
      </c>
      <c r="S43" s="17" t="s">
        <v>244</v>
      </c>
    </row>
    <row r="44" spans="1:20" ht="15" customHeight="1">
      <c r="A44" s="174" t="s">
        <v>230</v>
      </c>
      <c r="B44" s="15"/>
      <c r="C44" s="288"/>
      <c r="D44" s="59"/>
      <c r="E44" s="20"/>
      <c r="F44" s="20"/>
      <c r="G44" s="20"/>
      <c r="H44" s="20"/>
      <c r="I44" s="20"/>
      <c r="J44" s="20"/>
      <c r="K44" s="20"/>
      <c r="L44" s="20"/>
      <c r="M44" s="20"/>
      <c r="N44" s="20"/>
      <c r="O44" s="19"/>
      <c r="P44" s="170" t="str">
        <f t="shared" si="1"/>
        <v/>
      </c>
      <c r="S44" s="17" t="s">
        <v>245</v>
      </c>
    </row>
    <row r="45" spans="1:20" ht="15" customHeight="1">
      <c r="A45" s="176" t="s">
        <v>231</v>
      </c>
      <c r="B45" s="15"/>
      <c r="C45" s="289"/>
      <c r="D45" s="63"/>
      <c r="E45" s="122"/>
      <c r="F45" s="122"/>
      <c r="G45" s="122"/>
      <c r="H45" s="122"/>
      <c r="I45" s="122"/>
      <c r="J45" s="122"/>
      <c r="K45" s="122"/>
      <c r="L45" s="122"/>
      <c r="M45" s="122"/>
      <c r="N45" s="122"/>
      <c r="O45" s="121"/>
      <c r="P45" s="171" t="str">
        <f t="shared" si="1"/>
        <v/>
      </c>
      <c r="R45" s="5" t="s">
        <v>246</v>
      </c>
      <c r="S45" s="17" t="s">
        <v>389</v>
      </c>
    </row>
    <row r="46" spans="1:20" ht="15" customHeight="1">
      <c r="A46" s="180"/>
      <c r="B46" s="167"/>
      <c r="C46" s="290"/>
      <c r="D46" s="172"/>
      <c r="E46" s="125"/>
      <c r="F46" s="125"/>
      <c r="G46" s="125"/>
      <c r="H46" s="125"/>
      <c r="I46" s="125"/>
      <c r="J46" s="125"/>
      <c r="K46" s="125"/>
      <c r="L46" s="125"/>
      <c r="M46" s="125"/>
      <c r="N46" s="125"/>
      <c r="O46" s="124"/>
      <c r="P46" s="173" t="str">
        <f t="shared" si="1"/>
        <v/>
      </c>
      <c r="R46" s="17" t="s">
        <v>375</v>
      </c>
      <c r="S46" s="1"/>
    </row>
    <row r="47" spans="1:20" ht="15" customHeight="1">
      <c r="A47" s="174"/>
      <c r="C47" s="288"/>
      <c r="D47" s="59"/>
      <c r="E47" s="20"/>
      <c r="F47" s="20"/>
      <c r="G47" s="20"/>
      <c r="H47" s="20"/>
      <c r="I47" s="20"/>
      <c r="J47" s="20"/>
      <c r="K47" s="20"/>
      <c r="L47" s="20"/>
      <c r="M47" s="20"/>
      <c r="N47" s="20"/>
      <c r="O47" s="19"/>
      <c r="P47" s="170" t="str">
        <f t="shared" si="1"/>
        <v/>
      </c>
      <c r="R47" s="17" t="s">
        <v>376</v>
      </c>
      <c r="S47" s="5" t="s">
        <v>382</v>
      </c>
    </row>
    <row r="48" spans="1:20" ht="15" customHeight="1">
      <c r="A48" s="174"/>
      <c r="C48" s="288"/>
      <c r="D48" s="59"/>
      <c r="E48" s="20"/>
      <c r="F48" s="20"/>
      <c r="G48" s="20"/>
      <c r="H48" s="20"/>
      <c r="I48" s="20"/>
      <c r="J48" s="20"/>
      <c r="K48" s="20"/>
      <c r="L48" s="20"/>
      <c r="M48" s="20"/>
      <c r="N48" s="20"/>
      <c r="O48" s="19"/>
      <c r="P48" s="170" t="str">
        <f t="shared" si="1"/>
        <v/>
      </c>
      <c r="R48" s="17" t="s">
        <v>377</v>
      </c>
      <c r="S48" s="1" t="s">
        <v>383</v>
      </c>
    </row>
    <row r="49" spans="1:19" ht="15" customHeight="1">
      <c r="A49" s="174" t="s">
        <v>230</v>
      </c>
      <c r="B49" s="15"/>
      <c r="C49" s="288"/>
      <c r="D49" s="59"/>
      <c r="E49" s="20"/>
      <c r="F49" s="20"/>
      <c r="G49" s="20"/>
      <c r="H49" s="20"/>
      <c r="I49" s="20"/>
      <c r="J49" s="20"/>
      <c r="K49" s="20"/>
      <c r="L49" s="20"/>
      <c r="M49" s="20"/>
      <c r="N49" s="20"/>
      <c r="O49" s="19"/>
      <c r="P49" s="170" t="str">
        <f t="shared" si="1"/>
        <v/>
      </c>
      <c r="R49" s="17" t="s">
        <v>371</v>
      </c>
      <c r="S49" s="1" t="s">
        <v>384</v>
      </c>
    </row>
    <row r="50" spans="1:19" ht="15" customHeight="1">
      <c r="A50" s="176" t="s">
        <v>231</v>
      </c>
      <c r="B50" s="15"/>
      <c r="C50" s="289"/>
      <c r="D50" s="63"/>
      <c r="E50" s="122"/>
      <c r="F50" s="122"/>
      <c r="G50" s="122"/>
      <c r="H50" s="122"/>
      <c r="I50" s="122"/>
      <c r="J50" s="122"/>
      <c r="K50" s="122"/>
      <c r="L50" s="122"/>
      <c r="M50" s="122"/>
      <c r="N50" s="122"/>
      <c r="O50" s="121"/>
      <c r="P50" s="171" t="str">
        <f t="shared" si="1"/>
        <v/>
      </c>
      <c r="R50" s="1" t="s">
        <v>372</v>
      </c>
      <c r="S50" s="1" t="s">
        <v>385</v>
      </c>
    </row>
    <row r="51" spans="1:19" ht="15" customHeight="1">
      <c r="A51" s="180"/>
      <c r="B51" s="167"/>
      <c r="C51" s="290"/>
      <c r="D51" s="172"/>
      <c r="E51" s="125"/>
      <c r="F51" s="125"/>
      <c r="G51" s="125"/>
      <c r="H51" s="125"/>
      <c r="I51" s="125"/>
      <c r="J51" s="125"/>
      <c r="K51" s="125"/>
      <c r="L51" s="125"/>
      <c r="M51" s="125"/>
      <c r="N51" s="125"/>
      <c r="O51" s="124"/>
      <c r="P51" s="173" t="str">
        <f t="shared" si="1"/>
        <v/>
      </c>
    </row>
    <row r="52" spans="1:19" ht="15" customHeight="1">
      <c r="A52" s="174"/>
      <c r="C52" s="288"/>
      <c r="D52" s="59"/>
      <c r="E52" s="20"/>
      <c r="F52" s="20"/>
      <c r="G52" s="20"/>
      <c r="H52" s="20"/>
      <c r="I52" s="20"/>
      <c r="J52" s="20"/>
      <c r="K52" s="20"/>
      <c r="L52" s="20"/>
      <c r="M52" s="20"/>
      <c r="N52" s="20"/>
      <c r="O52" s="19"/>
      <c r="P52" s="170" t="str">
        <f t="shared" si="1"/>
        <v/>
      </c>
      <c r="R52" s="5" t="s">
        <v>252</v>
      </c>
      <c r="S52" s="5" t="s">
        <v>247</v>
      </c>
    </row>
    <row r="53" spans="1:19" ht="15" customHeight="1">
      <c r="A53" s="174"/>
      <c r="C53" s="288"/>
      <c r="D53" s="59"/>
      <c r="E53" s="20"/>
      <c r="F53" s="20"/>
      <c r="G53" s="20"/>
      <c r="H53" s="20"/>
      <c r="I53" s="20"/>
      <c r="J53" s="20"/>
      <c r="K53" s="20"/>
      <c r="L53" s="20"/>
      <c r="M53" s="20"/>
      <c r="N53" s="20"/>
      <c r="O53" s="19"/>
      <c r="P53" s="170" t="str">
        <f t="shared" si="1"/>
        <v/>
      </c>
      <c r="R53" s="1" t="s">
        <v>254</v>
      </c>
      <c r="S53" s="1" t="s">
        <v>248</v>
      </c>
    </row>
    <row r="54" spans="1:19" ht="15" customHeight="1">
      <c r="A54" s="174" t="s">
        <v>230</v>
      </c>
      <c r="B54" s="15"/>
      <c r="C54" s="288"/>
      <c r="D54" s="59"/>
      <c r="E54" s="20"/>
      <c r="F54" s="20"/>
      <c r="G54" s="20"/>
      <c r="H54" s="20"/>
      <c r="I54" s="20"/>
      <c r="J54" s="20"/>
      <c r="K54" s="20"/>
      <c r="L54" s="20"/>
      <c r="M54" s="20"/>
      <c r="N54" s="20"/>
      <c r="O54" s="19"/>
      <c r="P54" s="170" t="str">
        <f t="shared" si="1"/>
        <v/>
      </c>
      <c r="R54" s="1" t="s">
        <v>255</v>
      </c>
      <c r="S54" s="1" t="s">
        <v>249</v>
      </c>
    </row>
    <row r="55" spans="1:19" ht="15" customHeight="1">
      <c r="A55" s="176" t="s">
        <v>231</v>
      </c>
      <c r="B55" s="15"/>
      <c r="C55" s="289"/>
      <c r="D55" s="63"/>
      <c r="E55" s="122"/>
      <c r="F55" s="122"/>
      <c r="G55" s="122"/>
      <c r="H55" s="122"/>
      <c r="I55" s="122"/>
      <c r="J55" s="122"/>
      <c r="K55" s="122"/>
      <c r="L55" s="122"/>
      <c r="M55" s="122"/>
      <c r="N55" s="122"/>
      <c r="O55" s="121"/>
      <c r="P55" s="171" t="str">
        <f t="shared" si="1"/>
        <v/>
      </c>
      <c r="R55" s="1" t="s">
        <v>197</v>
      </c>
      <c r="S55" s="1" t="s">
        <v>250</v>
      </c>
    </row>
    <row r="56" spans="1:19" ht="15" customHeight="1">
      <c r="A56" s="43" t="s">
        <v>124</v>
      </c>
      <c r="C56" s="290"/>
      <c r="D56" s="172"/>
      <c r="E56" s="125"/>
      <c r="F56" s="125"/>
      <c r="G56" s="125"/>
      <c r="H56" s="125"/>
      <c r="I56" s="125"/>
      <c r="J56" s="125"/>
      <c r="K56" s="125"/>
      <c r="L56" s="125"/>
      <c r="M56" s="125"/>
      <c r="N56" s="125"/>
      <c r="O56" s="124"/>
      <c r="P56" s="173" t="str">
        <f t="shared" si="1"/>
        <v/>
      </c>
      <c r="R56" s="1" t="s">
        <v>257</v>
      </c>
      <c r="S56" s="1" t="s">
        <v>251</v>
      </c>
    </row>
    <row r="57" spans="1:19" ht="15" customHeight="1">
      <c r="A57" s="43" t="s">
        <v>256</v>
      </c>
      <c r="C57" s="288"/>
      <c r="D57" s="59"/>
      <c r="E57" s="20"/>
      <c r="F57" s="20"/>
      <c r="G57" s="20"/>
      <c r="H57" s="20"/>
      <c r="I57" s="20"/>
      <c r="J57" s="20"/>
      <c r="K57" s="20"/>
      <c r="L57" s="20"/>
      <c r="M57" s="20"/>
      <c r="N57" s="20"/>
      <c r="O57" s="19"/>
      <c r="P57" s="170" t="str">
        <f t="shared" si="1"/>
        <v/>
      </c>
      <c r="S57" s="1" t="s">
        <v>253</v>
      </c>
    </row>
    <row r="58" spans="1:19" ht="13.5" customHeight="1">
      <c r="A58" s="45"/>
      <c r="B58" s="44"/>
      <c r="C58" s="289"/>
      <c r="D58" s="63"/>
      <c r="E58" s="122"/>
      <c r="F58" s="122"/>
      <c r="G58" s="122"/>
      <c r="H58" s="122"/>
      <c r="I58" s="122"/>
      <c r="J58" s="122"/>
      <c r="K58" s="122"/>
      <c r="L58" s="122"/>
      <c r="M58" s="122"/>
      <c r="N58" s="122"/>
      <c r="O58" s="121"/>
      <c r="P58" s="171" t="str">
        <f t="shared" si="1"/>
        <v/>
      </c>
      <c r="R58" s="16" t="s">
        <v>174</v>
      </c>
    </row>
    <row r="59" spans="1:19" ht="15" customHeight="1">
      <c r="A59" s="178" t="s">
        <v>124</v>
      </c>
      <c r="C59" s="290"/>
      <c r="D59" s="172"/>
      <c r="E59" s="125"/>
      <c r="F59" s="125"/>
      <c r="G59" s="125"/>
      <c r="H59" s="125"/>
      <c r="I59" s="125"/>
      <c r="J59" s="125"/>
      <c r="K59" s="125"/>
      <c r="L59" s="125"/>
      <c r="M59" s="125"/>
      <c r="N59" s="125"/>
      <c r="O59" s="124"/>
      <c r="P59" s="173" t="str">
        <f t="shared" si="1"/>
        <v/>
      </c>
      <c r="R59" s="17" t="s">
        <v>373</v>
      </c>
    </row>
    <row r="60" spans="1:19" ht="14.25" customHeight="1">
      <c r="A60" s="166" t="s">
        <v>258</v>
      </c>
      <c r="B60" s="44"/>
      <c r="C60" s="289"/>
      <c r="D60" s="63"/>
      <c r="E60" s="122"/>
      <c r="F60" s="122"/>
      <c r="G60" s="122"/>
      <c r="H60" s="122"/>
      <c r="I60" s="122"/>
      <c r="J60" s="122"/>
      <c r="K60" s="122"/>
      <c r="L60" s="122"/>
      <c r="M60" s="122"/>
      <c r="N60" s="122"/>
      <c r="O60" s="121"/>
      <c r="P60" s="171" t="str">
        <f t="shared" si="1"/>
        <v/>
      </c>
      <c r="R60" s="17" t="s">
        <v>179</v>
      </c>
    </row>
    <row r="61" spans="1:19" ht="14.25" customHeight="1">
      <c r="A61" s="43" t="s">
        <v>348</v>
      </c>
      <c r="C61" s="290"/>
      <c r="D61" s="172"/>
      <c r="E61" s="125"/>
      <c r="F61" s="125"/>
      <c r="G61" s="125"/>
      <c r="H61" s="125"/>
      <c r="I61" s="125"/>
      <c r="J61" s="125"/>
      <c r="K61" s="125"/>
      <c r="L61" s="125"/>
      <c r="M61" s="125"/>
      <c r="N61" s="125"/>
      <c r="O61" s="124"/>
      <c r="P61" s="173" t="str">
        <f t="shared" si="1"/>
        <v/>
      </c>
      <c r="R61" s="17" t="s">
        <v>374</v>
      </c>
    </row>
    <row r="62" spans="1:19" ht="12.75" customHeight="1">
      <c r="A62" s="45" t="s">
        <v>256</v>
      </c>
      <c r="B62" s="44"/>
      <c r="C62" s="289"/>
      <c r="D62" s="63"/>
      <c r="E62" s="122"/>
      <c r="F62" s="122"/>
      <c r="G62" s="122"/>
      <c r="H62" s="122"/>
      <c r="I62" s="122"/>
      <c r="J62" s="122"/>
      <c r="K62" s="122"/>
      <c r="L62" s="122"/>
      <c r="M62" s="122"/>
      <c r="N62" s="122"/>
      <c r="O62" s="121"/>
      <c r="P62" s="171" t="str">
        <f t="shared" si="1"/>
        <v/>
      </c>
    </row>
    <row r="63" spans="1:19">
      <c r="A63" s="200" t="s">
        <v>348</v>
      </c>
      <c r="B63" s="201"/>
      <c r="C63" s="287"/>
      <c r="D63" s="62"/>
      <c r="E63" s="168"/>
      <c r="F63" s="168"/>
      <c r="G63" s="168"/>
      <c r="H63" s="168"/>
      <c r="I63" s="168"/>
      <c r="J63" s="168"/>
      <c r="K63" s="168"/>
      <c r="L63" s="168"/>
      <c r="M63" s="168"/>
      <c r="N63" s="168"/>
      <c r="O63" s="61"/>
      <c r="P63" s="169" t="str">
        <f t="shared" si="1"/>
        <v/>
      </c>
    </row>
    <row r="64" spans="1:19">
      <c r="A64" s="166" t="s">
        <v>258</v>
      </c>
      <c r="B64" s="44"/>
      <c r="C64" s="289"/>
      <c r="D64" s="63"/>
      <c r="E64" s="122"/>
      <c r="F64" s="122"/>
      <c r="G64" s="122"/>
      <c r="H64" s="122"/>
      <c r="I64" s="122"/>
      <c r="J64" s="122"/>
      <c r="K64" s="122"/>
      <c r="L64" s="122"/>
      <c r="M64" s="122"/>
      <c r="N64" s="122"/>
      <c r="O64" s="121"/>
      <c r="P64" s="171" t="str">
        <f t="shared" si="1"/>
        <v/>
      </c>
    </row>
    <row r="65" spans="1:1">
      <c r="A65" t="s">
        <v>349</v>
      </c>
    </row>
    <row r="66" spans="1:1">
      <c r="A66" t="s">
        <v>350</v>
      </c>
    </row>
  </sheetData>
  <sheetProtection sheet="1" selectLockedCells="1"/>
  <mergeCells count="2">
    <mergeCell ref="A10:B10"/>
    <mergeCell ref="A16:B16"/>
  </mergeCells>
  <phoneticPr fontId="6" type="noConversion"/>
  <pageMargins left="0.59055118110236227" right="0.27559055118110237" top="0.27559055118110237" bottom="0.23622047244094491" header="0.15748031496062992" footer="0.23622047244094491"/>
  <pageSetup paperSize="9" scale="85" orientation="portrait" r:id="rId1"/>
  <headerFooter alignWithMargins="0">
    <oddHeader>&amp;R3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58"/>
  <sheetViews>
    <sheetView showGridLines="0" workbookViewId="0">
      <selection activeCell="B3" sqref="B3"/>
    </sheetView>
  </sheetViews>
  <sheetFormatPr defaultRowHeight="13.2"/>
  <cols>
    <col min="1" max="1" width="20.88671875" customWidth="1"/>
    <col min="2" max="2" width="10.88671875" customWidth="1"/>
    <col min="3" max="4" width="9.88671875" customWidth="1"/>
    <col min="5" max="5" width="9.33203125" customWidth="1"/>
    <col min="6" max="6" width="10.44140625" customWidth="1"/>
    <col min="7" max="7" width="9.44140625" customWidth="1"/>
    <col min="8" max="8" width="11" customWidth="1"/>
  </cols>
  <sheetData>
    <row r="1" spans="1:8" ht="23.25" customHeight="1">
      <c r="A1" s="7" t="str">
        <f>CONCATENATE("Varastot  31.12. ",perus!E2 )</f>
        <v>Varastot  31.12. 2025</v>
      </c>
      <c r="C1" t="s">
        <v>332</v>
      </c>
    </row>
    <row r="2" spans="1:8" ht="27.75" customHeight="1">
      <c r="A2" s="301" t="s">
        <v>98</v>
      </c>
      <c r="B2" s="471" t="s">
        <v>400</v>
      </c>
      <c r="C2" s="688" t="s">
        <v>99</v>
      </c>
      <c r="D2" s="689"/>
      <c r="E2" s="689"/>
      <c r="F2" s="468" t="s">
        <v>260</v>
      </c>
      <c r="G2" s="468" t="s">
        <v>521</v>
      </c>
      <c r="H2" s="468" t="s">
        <v>522</v>
      </c>
    </row>
    <row r="3" spans="1:8" ht="17.850000000000001" customHeight="1">
      <c r="A3" s="100" t="s">
        <v>6</v>
      </c>
      <c r="B3" s="115"/>
      <c r="C3" s="690" t="s">
        <v>24</v>
      </c>
      <c r="D3" s="691"/>
      <c r="E3" s="692"/>
      <c r="F3" s="108"/>
      <c r="G3" s="108"/>
      <c r="H3" s="244" t="str">
        <f>IF(F3="","",F3*G3)</f>
        <v/>
      </c>
    </row>
    <row r="4" spans="1:8" ht="17.850000000000001" customHeight="1">
      <c r="A4" s="101" t="s">
        <v>7</v>
      </c>
      <c r="B4" s="111"/>
      <c r="C4" s="676"/>
      <c r="D4" s="677"/>
      <c r="E4" s="678"/>
      <c r="F4" s="110"/>
      <c r="G4" s="110"/>
      <c r="H4" s="244" t="str">
        <f t="shared" ref="H4:H35" si="0">IF(F4="","",F4*G4)</f>
        <v/>
      </c>
    </row>
    <row r="5" spans="1:8" ht="17.850000000000001" customHeight="1">
      <c r="A5" s="101" t="s">
        <v>8</v>
      </c>
      <c r="B5" s="111"/>
      <c r="C5" s="676"/>
      <c r="D5" s="677"/>
      <c r="E5" s="678"/>
      <c r="F5" s="110"/>
      <c r="G5" s="110"/>
      <c r="H5" s="244" t="str">
        <f t="shared" si="0"/>
        <v/>
      </c>
    </row>
    <row r="6" spans="1:8" ht="17.850000000000001" customHeight="1">
      <c r="A6" s="101" t="s">
        <v>9</v>
      </c>
      <c r="B6" s="111"/>
      <c r="C6" s="679" t="s">
        <v>262</v>
      </c>
      <c r="D6" s="680"/>
      <c r="E6" s="681"/>
      <c r="F6" s="110"/>
      <c r="G6" s="110"/>
      <c r="H6" s="244" t="str">
        <f t="shared" si="0"/>
        <v/>
      </c>
    </row>
    <row r="7" spans="1:8" ht="17.850000000000001" customHeight="1">
      <c r="A7" s="101" t="s">
        <v>10</v>
      </c>
      <c r="B7" s="111"/>
      <c r="C7" s="676"/>
      <c r="D7" s="677"/>
      <c r="E7" s="678"/>
      <c r="F7" s="110"/>
      <c r="G7" s="110"/>
      <c r="H7" s="244" t="str">
        <f t="shared" si="0"/>
        <v/>
      </c>
    </row>
    <row r="8" spans="1:8" ht="17.850000000000001" customHeight="1">
      <c r="A8" s="101" t="s">
        <v>11</v>
      </c>
      <c r="B8" s="111"/>
      <c r="C8" s="685"/>
      <c r="D8" s="686"/>
      <c r="E8" s="687"/>
      <c r="F8" s="110"/>
      <c r="G8" s="110"/>
      <c r="H8" s="244" t="str">
        <f t="shared" si="0"/>
        <v/>
      </c>
    </row>
    <row r="9" spans="1:8" ht="17.850000000000001" customHeight="1">
      <c r="A9" s="101" t="s">
        <v>23</v>
      </c>
      <c r="B9" s="111"/>
      <c r="C9" s="679" t="s">
        <v>263</v>
      </c>
      <c r="D9" s="680"/>
      <c r="E9" s="681"/>
      <c r="F9" s="110"/>
      <c r="G9" s="110"/>
      <c r="H9" s="244" t="str">
        <f t="shared" si="0"/>
        <v/>
      </c>
    </row>
    <row r="10" spans="1:8" ht="17.850000000000001" customHeight="1">
      <c r="A10" s="43" t="s">
        <v>414</v>
      </c>
      <c r="B10" s="111"/>
      <c r="C10" s="685"/>
      <c r="D10" s="686"/>
      <c r="E10" s="687"/>
      <c r="F10" s="110"/>
      <c r="G10" s="110"/>
      <c r="H10" s="244" t="str">
        <f t="shared" si="0"/>
        <v/>
      </c>
    </row>
    <row r="11" spans="1:8" ht="17.850000000000001" customHeight="1">
      <c r="A11" s="102" t="s">
        <v>413</v>
      </c>
      <c r="B11" s="111"/>
      <c r="C11" s="676"/>
      <c r="D11" s="677"/>
      <c r="E11" s="678"/>
      <c r="F11" s="110"/>
      <c r="G11" s="110"/>
      <c r="H11" s="244" t="str">
        <f t="shared" si="0"/>
        <v/>
      </c>
    </row>
    <row r="12" spans="1:8" ht="17.850000000000001" customHeight="1">
      <c r="A12" s="341"/>
      <c r="B12" s="111"/>
      <c r="C12" s="679" t="s">
        <v>416</v>
      </c>
      <c r="D12" s="680"/>
      <c r="E12" s="681"/>
      <c r="F12" s="110"/>
      <c r="G12" s="110"/>
      <c r="H12" s="244" t="str">
        <f t="shared" si="0"/>
        <v/>
      </c>
    </row>
    <row r="13" spans="1:8" ht="17.850000000000001" customHeight="1">
      <c r="A13" s="102" t="s">
        <v>12</v>
      </c>
      <c r="B13" s="111"/>
      <c r="C13" s="685"/>
      <c r="D13" s="686"/>
      <c r="E13" s="687"/>
      <c r="F13" s="110"/>
      <c r="G13" s="110"/>
      <c r="H13" s="244" t="str">
        <f t="shared" si="0"/>
        <v/>
      </c>
    </row>
    <row r="14" spans="1:8" ht="17.850000000000001" customHeight="1">
      <c r="A14" s="120" t="s">
        <v>408</v>
      </c>
      <c r="B14" s="111"/>
      <c r="C14" s="679" t="s">
        <v>25</v>
      </c>
      <c r="D14" s="680"/>
      <c r="E14" s="681"/>
      <c r="F14" s="110"/>
      <c r="G14" s="110"/>
      <c r="H14" s="244" t="str">
        <f t="shared" si="0"/>
        <v/>
      </c>
    </row>
    <row r="15" spans="1:8" ht="17.850000000000001" customHeight="1">
      <c r="A15" s="341"/>
      <c r="B15" s="111"/>
      <c r="C15" s="676"/>
      <c r="D15" s="677"/>
      <c r="E15" s="678"/>
      <c r="F15" s="110"/>
      <c r="G15" s="110"/>
      <c r="H15" s="244" t="str">
        <f t="shared" si="0"/>
        <v/>
      </c>
    </row>
    <row r="16" spans="1:8" ht="17.850000000000001" customHeight="1">
      <c r="A16" s="342" t="s">
        <v>149</v>
      </c>
      <c r="B16" s="111"/>
      <c r="C16" s="679" t="s">
        <v>26</v>
      </c>
      <c r="D16" s="680"/>
      <c r="E16" s="681"/>
      <c r="F16" s="110"/>
      <c r="G16" s="110"/>
      <c r="H16" s="244" t="str">
        <f t="shared" si="0"/>
        <v/>
      </c>
    </row>
    <row r="17" spans="1:8" ht="17.850000000000001" customHeight="1">
      <c r="A17" s="342" t="s">
        <v>297</v>
      </c>
      <c r="B17" s="111"/>
      <c r="C17" s="676"/>
      <c r="D17" s="677"/>
      <c r="E17" s="678"/>
      <c r="F17" s="110"/>
      <c r="G17" s="110"/>
      <c r="H17" s="244" t="str">
        <f t="shared" si="0"/>
        <v/>
      </c>
    </row>
    <row r="18" spans="1:8" ht="17.850000000000001" customHeight="1">
      <c r="A18" s="535" t="s">
        <v>298</v>
      </c>
      <c r="B18" s="111"/>
      <c r="C18" s="676"/>
      <c r="D18" s="677"/>
      <c r="E18" s="678"/>
      <c r="F18" s="110"/>
      <c r="G18" s="110"/>
      <c r="H18" s="244" t="str">
        <f t="shared" si="0"/>
        <v/>
      </c>
    </row>
    <row r="19" spans="1:8" ht="17.850000000000001" customHeight="1">
      <c r="A19" s="341"/>
      <c r="B19" s="111"/>
      <c r="C19" s="685"/>
      <c r="D19" s="686"/>
      <c r="E19" s="687"/>
      <c r="F19" s="110"/>
      <c r="G19" s="110"/>
      <c r="H19" s="244" t="str">
        <f t="shared" si="0"/>
        <v/>
      </c>
    </row>
    <row r="20" spans="1:8" ht="17.850000000000001" customHeight="1">
      <c r="A20" s="101" t="s">
        <v>13</v>
      </c>
      <c r="B20" s="111"/>
      <c r="C20" s="679" t="s">
        <v>27</v>
      </c>
      <c r="D20" s="680"/>
      <c r="E20" s="681"/>
      <c r="F20" s="110"/>
      <c r="G20" s="110"/>
      <c r="H20" s="244" t="str">
        <f t="shared" si="0"/>
        <v/>
      </c>
    </row>
    <row r="21" spans="1:8" ht="17.850000000000001" customHeight="1">
      <c r="A21" s="101" t="s">
        <v>415</v>
      </c>
      <c r="B21" s="111"/>
      <c r="C21" s="676"/>
      <c r="D21" s="677"/>
      <c r="E21" s="678"/>
      <c r="F21" s="110"/>
      <c r="G21" s="110"/>
      <c r="H21" s="244" t="str">
        <f t="shared" si="0"/>
        <v/>
      </c>
    </row>
    <row r="22" spans="1:8" ht="17.850000000000001" customHeight="1">
      <c r="A22" s="101" t="s">
        <v>15</v>
      </c>
      <c r="B22" s="111"/>
      <c r="C22" s="685"/>
      <c r="D22" s="686"/>
      <c r="E22" s="687"/>
      <c r="F22" s="110"/>
      <c r="G22" s="110"/>
      <c r="H22" s="244" t="str">
        <f t="shared" si="0"/>
        <v/>
      </c>
    </row>
    <row r="23" spans="1:8" ht="17.850000000000001" customHeight="1">
      <c r="A23" s="120"/>
      <c r="B23" s="111"/>
      <c r="C23" s="679" t="s">
        <v>28</v>
      </c>
      <c r="D23" s="680"/>
      <c r="E23" s="681"/>
      <c r="F23" s="110"/>
      <c r="G23" s="110"/>
      <c r="H23" s="244" t="str">
        <f t="shared" si="0"/>
        <v/>
      </c>
    </row>
    <row r="24" spans="1:8" ht="17.850000000000001" customHeight="1">
      <c r="A24" s="101" t="s">
        <v>16</v>
      </c>
      <c r="B24" s="111"/>
      <c r="C24" s="679" t="s">
        <v>29</v>
      </c>
      <c r="D24" s="680"/>
      <c r="E24" s="681"/>
      <c r="F24" s="110"/>
      <c r="G24" s="110"/>
      <c r="H24" s="244" t="str">
        <f t="shared" si="0"/>
        <v/>
      </c>
    </row>
    <row r="25" spans="1:8" ht="17.850000000000001" customHeight="1">
      <c r="A25" s="120"/>
      <c r="B25" s="111"/>
      <c r="C25" s="676"/>
      <c r="D25" s="677"/>
      <c r="E25" s="678"/>
      <c r="F25" s="110"/>
      <c r="G25" s="110"/>
      <c r="H25" s="244" t="str">
        <f t="shared" si="0"/>
        <v/>
      </c>
    </row>
    <row r="26" spans="1:8" ht="17.850000000000001" customHeight="1">
      <c r="A26" s="341"/>
      <c r="B26" s="111"/>
      <c r="C26" s="679" t="s">
        <v>417</v>
      </c>
      <c r="D26" s="680"/>
      <c r="E26" s="681"/>
      <c r="F26" s="110"/>
      <c r="G26" s="110"/>
      <c r="H26" s="244" t="str">
        <f t="shared" si="0"/>
        <v/>
      </c>
    </row>
    <row r="27" spans="1:8" ht="17.850000000000001" customHeight="1">
      <c r="A27" s="101" t="s">
        <v>17</v>
      </c>
      <c r="B27" s="111"/>
      <c r="C27" s="679" t="s">
        <v>399</v>
      </c>
      <c r="D27" s="680"/>
      <c r="E27" s="681"/>
      <c r="F27" s="110"/>
      <c r="G27" s="110"/>
      <c r="H27" s="244" t="str">
        <f t="shared" si="0"/>
        <v/>
      </c>
    </row>
    <row r="28" spans="1:8" ht="17.850000000000001" customHeight="1">
      <c r="A28" s="101" t="s">
        <v>18</v>
      </c>
      <c r="B28" s="111"/>
      <c r="C28" s="679" t="s">
        <v>418</v>
      </c>
      <c r="D28" s="680"/>
      <c r="E28" s="681"/>
      <c r="F28" s="110"/>
      <c r="G28" s="110"/>
      <c r="H28" s="244" t="str">
        <f t="shared" si="0"/>
        <v/>
      </c>
    </row>
    <row r="29" spans="1:8" ht="17.850000000000001" customHeight="1">
      <c r="A29" s="102" t="s">
        <v>19</v>
      </c>
      <c r="B29" s="111"/>
      <c r="C29" s="685"/>
      <c r="D29" s="686"/>
      <c r="E29" s="687"/>
      <c r="F29" s="110"/>
      <c r="G29" s="110"/>
      <c r="H29" s="244" t="str">
        <f t="shared" si="0"/>
        <v/>
      </c>
    </row>
    <row r="30" spans="1:8" ht="17.850000000000001" customHeight="1">
      <c r="A30" s="341"/>
      <c r="B30" s="111"/>
      <c r="C30" s="679" t="s">
        <v>419</v>
      </c>
      <c r="D30" s="680"/>
      <c r="E30" s="681"/>
      <c r="F30" s="110"/>
      <c r="G30" s="110"/>
      <c r="H30" s="244" t="str">
        <f t="shared" si="0"/>
        <v/>
      </c>
    </row>
    <row r="31" spans="1:8" ht="17.850000000000001" customHeight="1">
      <c r="A31" s="102"/>
      <c r="B31" s="111"/>
      <c r="C31" s="682" t="s">
        <v>420</v>
      </c>
      <c r="D31" s="683"/>
      <c r="E31" s="684"/>
      <c r="F31" s="110"/>
      <c r="G31" s="110"/>
      <c r="H31" s="244" t="str">
        <f t="shared" si="0"/>
        <v/>
      </c>
    </row>
    <row r="32" spans="1:8" ht="17.850000000000001" customHeight="1">
      <c r="A32" s="102" t="s">
        <v>30</v>
      </c>
      <c r="B32" s="111"/>
      <c r="C32" s="685"/>
      <c r="D32" s="686"/>
      <c r="E32" s="687"/>
      <c r="F32" s="110"/>
      <c r="G32" s="110"/>
      <c r="H32" s="244" t="str">
        <f t="shared" si="0"/>
        <v/>
      </c>
    </row>
    <row r="33" spans="1:8" ht="17.850000000000001" customHeight="1">
      <c r="A33" s="102"/>
      <c r="B33" s="111"/>
      <c r="C33" s="679" t="s">
        <v>264</v>
      </c>
      <c r="D33" s="680"/>
      <c r="E33" s="681"/>
      <c r="F33" s="110"/>
      <c r="G33" s="110"/>
      <c r="H33" s="244" t="str">
        <f t="shared" si="0"/>
        <v/>
      </c>
    </row>
    <row r="34" spans="1:8" ht="17.850000000000001" customHeight="1">
      <c r="A34" s="102"/>
      <c r="B34" s="111"/>
      <c r="C34" s="685"/>
      <c r="D34" s="686"/>
      <c r="E34" s="687"/>
      <c r="F34" s="110"/>
      <c r="G34" s="110"/>
      <c r="H34" s="244" t="str">
        <f t="shared" si="0"/>
        <v/>
      </c>
    </row>
    <row r="35" spans="1:8" ht="17.850000000000001" customHeight="1">
      <c r="A35" s="130"/>
      <c r="B35" s="113"/>
      <c r="C35" s="673"/>
      <c r="D35" s="674"/>
      <c r="E35" s="675"/>
      <c r="F35" s="112"/>
      <c r="G35" s="112"/>
      <c r="H35" s="245" t="str">
        <f t="shared" si="0"/>
        <v/>
      </c>
    </row>
    <row r="36" spans="1:8" ht="15" customHeight="1"/>
    <row r="37" spans="1:8" ht="16.5" customHeight="1">
      <c r="A37" s="8" t="s">
        <v>401</v>
      </c>
    </row>
    <row r="38" spans="1:8" ht="26.25" customHeight="1">
      <c r="A38" s="116"/>
      <c r="B38" s="472" t="s">
        <v>6</v>
      </c>
      <c r="C38" s="471" t="s">
        <v>7</v>
      </c>
      <c r="D38" s="471" t="s">
        <v>261</v>
      </c>
      <c r="E38" s="472" t="s">
        <v>9</v>
      </c>
      <c r="F38" s="472" t="s">
        <v>11</v>
      </c>
      <c r="G38" s="117" t="s">
        <v>112</v>
      </c>
      <c r="H38" s="472" t="s">
        <v>14</v>
      </c>
    </row>
    <row r="39" spans="1:8" ht="17.850000000000001" customHeight="1">
      <c r="A39" s="533" t="s">
        <v>402</v>
      </c>
      <c r="B39" s="114"/>
      <c r="C39" s="114"/>
      <c r="D39" s="114"/>
      <c r="E39" s="114"/>
      <c r="F39" s="114"/>
      <c r="G39" s="114"/>
      <c r="H39" s="115"/>
    </row>
    <row r="40" spans="1:8" ht="17.850000000000001" customHeight="1">
      <c r="A40" s="531" t="s">
        <v>21</v>
      </c>
      <c r="B40" s="110"/>
      <c r="C40" s="110"/>
      <c r="D40" s="110"/>
      <c r="E40" s="110"/>
      <c r="F40" s="110"/>
      <c r="G40" s="110"/>
      <c r="H40" s="111"/>
    </row>
    <row r="41" spans="1:8" ht="17.850000000000001" customHeight="1">
      <c r="A41" s="531" t="s">
        <v>101</v>
      </c>
      <c r="B41" s="110"/>
      <c r="C41" s="110"/>
      <c r="D41" s="110"/>
      <c r="E41" s="110"/>
      <c r="F41" s="110"/>
      <c r="G41" s="110"/>
      <c r="H41" s="111"/>
    </row>
    <row r="42" spans="1:8" ht="17.850000000000001" customHeight="1">
      <c r="A42" s="531" t="s">
        <v>100</v>
      </c>
      <c r="B42" s="110"/>
      <c r="C42" s="110"/>
      <c r="D42" s="110"/>
      <c r="E42" s="110"/>
      <c r="F42" s="110"/>
      <c r="G42" s="110"/>
      <c r="H42" s="111"/>
    </row>
    <row r="43" spans="1:8" ht="17.850000000000001" customHeight="1">
      <c r="A43" s="531" t="s">
        <v>102</v>
      </c>
      <c r="B43" s="110"/>
      <c r="C43" s="110"/>
      <c r="D43" s="110"/>
      <c r="E43" s="110"/>
      <c r="F43" s="110"/>
      <c r="G43" s="110"/>
      <c r="H43" s="111"/>
    </row>
    <row r="44" spans="1:8" ht="17.850000000000001" customHeight="1">
      <c r="A44" s="534" t="s">
        <v>22</v>
      </c>
      <c r="B44" s="112"/>
      <c r="C44" s="112"/>
      <c r="D44" s="112"/>
      <c r="E44" s="112"/>
      <c r="F44" s="112"/>
      <c r="G44" s="112"/>
      <c r="H44" s="113"/>
    </row>
    <row r="45" spans="1:8" ht="12.9" customHeight="1"/>
    <row r="46" spans="1:8" ht="12.9" customHeight="1"/>
    <row r="47" spans="1:8" ht="12.9" customHeight="1"/>
    <row r="48" spans="1:8" ht="12.9" customHeight="1"/>
    <row r="49" ht="12.9" customHeight="1"/>
    <row r="50" ht="12.9" customHeight="1"/>
    <row r="51" ht="12.9" customHeight="1"/>
    <row r="52" ht="12.9" customHeight="1"/>
    <row r="53" ht="12.9" customHeight="1"/>
    <row r="54" ht="12.9" customHeight="1"/>
    <row r="55" ht="12.9" customHeight="1"/>
    <row r="56" ht="12.9" customHeight="1"/>
    <row r="57" ht="12.9" customHeight="1"/>
    <row r="58" ht="12.9" customHeight="1"/>
  </sheetData>
  <sheetProtection sheet="1" selectLockedCells="1"/>
  <mergeCells count="34">
    <mergeCell ref="C33:E33"/>
    <mergeCell ref="C30:E30"/>
    <mergeCell ref="C25:E25"/>
    <mergeCell ref="C29:E29"/>
    <mergeCell ref="C23:E23"/>
    <mergeCell ref="C2:E2"/>
    <mergeCell ref="C3:E3"/>
    <mergeCell ref="C20:E20"/>
    <mergeCell ref="C18:E18"/>
    <mergeCell ref="C8:E8"/>
    <mergeCell ref="C10:E10"/>
    <mergeCell ref="C12:E12"/>
    <mergeCell ref="C15:E15"/>
    <mergeCell ref="C16:E16"/>
    <mergeCell ref="C11:E11"/>
    <mergeCell ref="C14:E14"/>
    <mergeCell ref="C19:E19"/>
    <mergeCell ref="C17:E17"/>
    <mergeCell ref="C35:E35"/>
    <mergeCell ref="C4:E4"/>
    <mergeCell ref="C5:E5"/>
    <mergeCell ref="C7:E7"/>
    <mergeCell ref="C6:E6"/>
    <mergeCell ref="C31:E31"/>
    <mergeCell ref="C28:E28"/>
    <mergeCell ref="C9:E9"/>
    <mergeCell ref="C21:E21"/>
    <mergeCell ref="C13:E13"/>
    <mergeCell ref="C34:E34"/>
    <mergeCell ref="C26:E26"/>
    <mergeCell ref="C22:E22"/>
    <mergeCell ref="C24:E24"/>
    <mergeCell ref="C32:E32"/>
    <mergeCell ref="C27:E27"/>
  </mergeCells>
  <phoneticPr fontId="6" type="noConversion"/>
  <pageMargins left="0.6692913385826772" right="0.43307086614173229" top="0.51181102362204722" bottom="0.59055118110236227" header="0.31496062992125984" footer="0.51181102362204722"/>
  <pageSetup paperSize="9" scale="97" orientation="portrait" r:id="rId1"/>
  <headerFooter alignWithMargins="0">
    <oddHeader>&amp;R4</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8"/>
  <sheetViews>
    <sheetView showGridLines="0" zoomScaleNormal="100" workbookViewId="0">
      <selection activeCell="B4" sqref="B4"/>
    </sheetView>
  </sheetViews>
  <sheetFormatPr defaultRowHeight="13.2"/>
  <cols>
    <col min="1" max="1" width="23.109375" customWidth="1"/>
    <col min="2" max="2" width="8.5546875" customWidth="1"/>
    <col min="3" max="3" width="9.109375" customWidth="1"/>
    <col min="4" max="4" width="8.5546875" customWidth="1"/>
    <col min="5" max="5" width="8.109375" customWidth="1"/>
    <col min="6" max="6" width="8.5546875" customWidth="1"/>
    <col min="7" max="7" width="9.33203125" customWidth="1"/>
    <col min="8" max="8" width="9.44140625" customWidth="1"/>
    <col min="9" max="9" width="8.5546875" customWidth="1"/>
  </cols>
  <sheetData>
    <row r="1" spans="1:9" ht="15.6">
      <c r="A1" s="4" t="str">
        <f>CONCATENATE("Kotieläimet 31.12. ",perus!E2)</f>
        <v>Kotieläimet 31.12. 2025</v>
      </c>
    </row>
    <row r="2" spans="1:9" ht="39.75" customHeight="1">
      <c r="A2" s="131" t="s">
        <v>354</v>
      </c>
      <c r="B2" s="471" t="s">
        <v>488</v>
      </c>
      <c r="C2" s="471" t="s">
        <v>497</v>
      </c>
      <c r="D2" s="471" t="s">
        <v>489</v>
      </c>
      <c r="E2" s="471" t="s">
        <v>33</v>
      </c>
      <c r="F2" s="471" t="s">
        <v>486</v>
      </c>
      <c r="G2" s="471" t="s">
        <v>529</v>
      </c>
      <c r="H2" s="471" t="s">
        <v>487</v>
      </c>
      <c r="I2" s="471" t="s">
        <v>34</v>
      </c>
    </row>
    <row r="3" spans="1:9" ht="15" customHeight="1">
      <c r="A3" s="389" t="s">
        <v>267</v>
      </c>
      <c r="B3" s="390"/>
      <c r="C3" s="390"/>
      <c r="D3" s="392"/>
      <c r="E3" s="391"/>
      <c r="F3" s="397"/>
      <c r="G3" s="391"/>
      <c r="H3" s="392"/>
      <c r="I3" s="393"/>
    </row>
    <row r="4" spans="1:9" ht="17.850000000000001" customHeight="1">
      <c r="A4" s="101" t="s">
        <v>268</v>
      </c>
      <c r="B4" s="518"/>
      <c r="C4" s="518"/>
      <c r="D4" s="548"/>
      <c r="E4" s="549"/>
      <c r="F4" s="548"/>
      <c r="G4" s="549"/>
      <c r="H4" s="548"/>
      <c r="I4" s="550"/>
    </row>
    <row r="5" spans="1:9" ht="17.850000000000001" customHeight="1">
      <c r="A5" s="101" t="s">
        <v>269</v>
      </c>
      <c r="B5" s="518"/>
      <c r="C5" s="518"/>
      <c r="D5" s="548"/>
      <c r="E5" s="549"/>
      <c r="F5" s="548"/>
      <c r="G5" s="549"/>
      <c r="H5" s="548"/>
      <c r="I5" s="550"/>
    </row>
    <row r="6" spans="1:9" ht="17.850000000000001" customHeight="1">
      <c r="A6" s="47" t="s">
        <v>495</v>
      </c>
      <c r="B6" s="518"/>
      <c r="C6" s="518"/>
      <c r="D6" s="548"/>
      <c r="E6" s="549"/>
      <c r="F6" s="548"/>
      <c r="G6" s="549"/>
      <c r="H6" s="548"/>
      <c r="I6" s="550"/>
    </row>
    <row r="7" spans="1:9" ht="17.850000000000001" customHeight="1">
      <c r="A7" s="47" t="s">
        <v>496</v>
      </c>
      <c r="B7" s="518"/>
      <c r="C7" s="518"/>
      <c r="D7" s="548"/>
      <c r="E7" s="549"/>
      <c r="F7" s="548"/>
      <c r="G7" s="549"/>
      <c r="H7" s="548"/>
      <c r="I7" s="550"/>
    </row>
    <row r="8" spans="1:9" ht="17.850000000000001" customHeight="1">
      <c r="A8" s="47" t="s">
        <v>491</v>
      </c>
      <c r="B8" s="518"/>
      <c r="C8" s="518"/>
      <c r="D8" s="548"/>
      <c r="E8" s="549"/>
      <c r="F8" s="548"/>
      <c r="G8" s="549"/>
      <c r="H8" s="548"/>
      <c r="I8" s="550"/>
    </row>
    <row r="9" spans="1:9" ht="17.850000000000001" customHeight="1">
      <c r="A9" s="47" t="s">
        <v>490</v>
      </c>
      <c r="B9" s="518"/>
      <c r="C9" s="518"/>
      <c r="D9" s="548"/>
      <c r="E9" s="549"/>
      <c r="F9" s="548"/>
      <c r="G9" s="549"/>
      <c r="H9" s="548"/>
      <c r="I9" s="550"/>
    </row>
    <row r="10" spans="1:9" ht="17.850000000000001" customHeight="1">
      <c r="A10" s="47" t="s">
        <v>492</v>
      </c>
      <c r="B10" s="518"/>
      <c r="C10" s="518"/>
      <c r="D10" s="548"/>
      <c r="E10" s="549"/>
      <c r="F10" s="548"/>
      <c r="G10" s="549"/>
      <c r="H10" s="548"/>
      <c r="I10" s="550"/>
    </row>
    <row r="11" spans="1:9" ht="17.850000000000001" customHeight="1">
      <c r="A11" s="398" t="s">
        <v>493</v>
      </c>
      <c r="B11" s="518"/>
      <c r="C11" s="518"/>
      <c r="D11" s="548"/>
      <c r="E11" s="549"/>
      <c r="F11" s="548"/>
      <c r="G11" s="549"/>
      <c r="H11" s="548"/>
      <c r="I11" s="550"/>
    </row>
    <row r="12" spans="1:9" ht="17.850000000000001" customHeight="1">
      <c r="A12" s="386" t="s">
        <v>265</v>
      </c>
      <c r="B12" s="384"/>
      <c r="C12" s="384"/>
      <c r="D12" s="385"/>
      <c r="E12" s="383"/>
      <c r="F12" s="385"/>
      <c r="G12" s="383"/>
      <c r="H12" s="385"/>
      <c r="I12" s="387"/>
    </row>
    <row r="13" spans="1:9" ht="17.850000000000001" customHeight="1">
      <c r="A13" s="101" t="s">
        <v>266</v>
      </c>
      <c r="B13" s="544"/>
      <c r="C13" s="544"/>
      <c r="D13" s="545"/>
      <c r="E13" s="546"/>
      <c r="F13" s="545"/>
      <c r="G13" s="546"/>
      <c r="H13" s="545"/>
      <c r="I13" s="547"/>
    </row>
    <row r="14" spans="1:9" ht="17.850000000000001" customHeight="1">
      <c r="A14" s="411" t="s">
        <v>525</v>
      </c>
      <c r="B14" s="544"/>
      <c r="C14" s="544"/>
      <c r="D14" s="544"/>
      <c r="E14" s="544"/>
      <c r="F14" s="545"/>
      <c r="G14" s="545"/>
      <c r="H14" s="546"/>
      <c r="I14" s="552"/>
    </row>
    <row r="15" spans="1:9" ht="17.850000000000001" customHeight="1">
      <c r="A15" s="411" t="s">
        <v>526</v>
      </c>
      <c r="B15" s="544"/>
      <c r="C15" s="544"/>
      <c r="D15" s="544"/>
      <c r="E15" s="544"/>
      <c r="F15" s="545"/>
      <c r="G15" s="545"/>
      <c r="H15" s="546"/>
      <c r="I15" s="552"/>
    </row>
    <row r="16" spans="1:9" ht="17.850000000000001" customHeight="1">
      <c r="A16" s="411" t="s">
        <v>527</v>
      </c>
      <c r="B16" s="544"/>
      <c r="C16" s="544"/>
      <c r="D16" s="544"/>
      <c r="E16" s="544"/>
      <c r="F16" s="545"/>
      <c r="G16" s="545"/>
      <c r="H16" s="546"/>
      <c r="I16" s="552"/>
    </row>
    <row r="17" spans="1:9" ht="17.850000000000001" customHeight="1">
      <c r="A17" s="411" t="s">
        <v>528</v>
      </c>
      <c r="B17" s="544"/>
      <c r="C17" s="544"/>
      <c r="D17" s="544"/>
      <c r="E17" s="544"/>
      <c r="F17" s="545"/>
      <c r="G17" s="545"/>
      <c r="H17" s="546"/>
      <c r="I17" s="552"/>
    </row>
    <row r="18" spans="1:9" ht="17.850000000000001" customHeight="1">
      <c r="A18" s="386" t="s">
        <v>42</v>
      </c>
      <c r="B18" s="384"/>
      <c r="C18" s="384"/>
      <c r="D18" s="384"/>
      <c r="E18" s="384"/>
      <c r="F18" s="385"/>
      <c r="G18" s="385"/>
      <c r="H18" s="383"/>
      <c r="I18" s="388"/>
    </row>
    <row r="19" spans="1:9" ht="17.850000000000001" customHeight="1">
      <c r="A19" s="101" t="s">
        <v>43</v>
      </c>
      <c r="B19" s="544"/>
      <c r="C19" s="544"/>
      <c r="D19" s="544"/>
      <c r="E19" s="544"/>
      <c r="F19" s="545"/>
      <c r="G19" s="545"/>
      <c r="H19" s="546"/>
      <c r="I19" s="552"/>
    </row>
    <row r="20" spans="1:9" ht="17.850000000000001" customHeight="1">
      <c r="A20" s="101" t="s">
        <v>44</v>
      </c>
      <c r="B20" s="544"/>
      <c r="C20" s="544"/>
      <c r="D20" s="544"/>
      <c r="E20" s="544"/>
      <c r="F20" s="545"/>
      <c r="G20" s="545"/>
      <c r="H20" s="546"/>
      <c r="I20" s="552"/>
    </row>
    <row r="21" spans="1:9" ht="17.850000000000001" customHeight="1">
      <c r="A21" s="101" t="s">
        <v>45</v>
      </c>
      <c r="B21" s="544"/>
      <c r="C21" s="544"/>
      <c r="D21" s="544"/>
      <c r="E21" s="544"/>
      <c r="F21" s="545"/>
      <c r="G21" s="545"/>
      <c r="H21" s="546"/>
      <c r="I21" s="552"/>
    </row>
    <row r="22" spans="1:9" ht="17.850000000000001" customHeight="1">
      <c r="A22" s="101" t="s">
        <v>422</v>
      </c>
      <c r="B22" s="544"/>
      <c r="C22" s="544"/>
      <c r="D22" s="544"/>
      <c r="E22" s="544"/>
      <c r="F22" s="545"/>
      <c r="G22" s="545"/>
      <c r="H22" s="546"/>
      <c r="I22" s="552"/>
    </row>
    <row r="23" spans="1:9" ht="17.850000000000001" customHeight="1">
      <c r="A23" s="101" t="s">
        <v>421</v>
      </c>
      <c r="B23" s="544"/>
      <c r="C23" s="544"/>
      <c r="D23" s="544"/>
      <c r="E23" s="544"/>
      <c r="F23" s="545"/>
      <c r="G23" s="545"/>
      <c r="H23" s="546"/>
      <c r="I23" s="552"/>
    </row>
    <row r="24" spans="1:9" ht="17.850000000000001" customHeight="1">
      <c r="A24" s="386" t="s">
        <v>39</v>
      </c>
      <c r="B24" s="384"/>
      <c r="C24" s="384"/>
      <c r="D24" s="384"/>
      <c r="E24" s="384"/>
      <c r="F24" s="385"/>
      <c r="G24" s="385"/>
      <c r="H24" s="383"/>
      <c r="I24" s="388"/>
    </row>
    <row r="25" spans="1:9" ht="17.850000000000001" customHeight="1">
      <c r="A25" s="101" t="s">
        <v>483</v>
      </c>
      <c r="B25" s="544"/>
      <c r="C25" s="544"/>
      <c r="D25" s="544"/>
      <c r="E25" s="544"/>
      <c r="F25" s="545"/>
      <c r="G25" s="545"/>
      <c r="H25" s="546"/>
      <c r="I25" s="552"/>
    </row>
    <row r="26" spans="1:9" ht="17.850000000000001" customHeight="1">
      <c r="A26" s="101" t="s">
        <v>40</v>
      </c>
      <c r="B26" s="544"/>
      <c r="C26" s="544"/>
      <c r="D26" s="544"/>
      <c r="E26" s="544"/>
      <c r="F26" s="545"/>
      <c r="G26" s="545"/>
      <c r="H26" s="546"/>
      <c r="I26" s="552"/>
    </row>
    <row r="27" spans="1:9" ht="17.850000000000001" customHeight="1">
      <c r="A27" s="101" t="s">
        <v>484</v>
      </c>
      <c r="B27" s="544"/>
      <c r="C27" s="544"/>
      <c r="D27" s="544"/>
      <c r="E27" s="544"/>
      <c r="F27" s="545"/>
      <c r="G27" s="545"/>
      <c r="H27" s="546"/>
      <c r="I27" s="552"/>
    </row>
    <row r="28" spans="1:9" ht="17.850000000000001" customHeight="1">
      <c r="A28" s="101" t="s">
        <v>41</v>
      </c>
      <c r="B28" s="544"/>
      <c r="C28" s="544"/>
      <c r="D28" s="544"/>
      <c r="E28" s="544"/>
      <c r="F28" s="545"/>
      <c r="G28" s="545"/>
      <c r="H28" s="546"/>
      <c r="I28" s="552"/>
    </row>
    <row r="29" spans="1:9" ht="17.850000000000001" customHeight="1">
      <c r="A29" s="386" t="s">
        <v>36</v>
      </c>
      <c r="B29" s="384"/>
      <c r="C29" s="384"/>
      <c r="D29" s="384"/>
      <c r="E29" s="384"/>
      <c r="F29" s="385"/>
      <c r="G29" s="385"/>
      <c r="H29" s="383"/>
      <c r="I29" s="388"/>
    </row>
    <row r="30" spans="1:9" ht="17.850000000000001" customHeight="1">
      <c r="A30" s="101" t="s">
        <v>37</v>
      </c>
      <c r="B30" s="518"/>
      <c r="C30" s="518"/>
      <c r="D30" s="518"/>
      <c r="E30" s="518"/>
      <c r="F30" s="548"/>
      <c r="G30" s="548"/>
      <c r="H30" s="549"/>
      <c r="I30" s="551"/>
    </row>
    <row r="31" spans="1:9" ht="17.850000000000001" customHeight="1">
      <c r="A31" s="101" t="s">
        <v>38</v>
      </c>
      <c r="B31" s="518"/>
      <c r="C31" s="518"/>
      <c r="D31" s="518"/>
      <c r="E31" s="518"/>
      <c r="F31" s="548"/>
      <c r="G31" s="548"/>
      <c r="H31" s="549"/>
      <c r="I31" s="551"/>
    </row>
    <row r="32" spans="1:9" ht="17.850000000000001" customHeight="1">
      <c r="A32" s="47" t="s">
        <v>494</v>
      </c>
      <c r="B32" s="518"/>
      <c r="C32" s="518"/>
      <c r="D32" s="518"/>
      <c r="E32" s="518"/>
      <c r="F32" s="548"/>
      <c r="G32" s="548"/>
      <c r="H32" s="549"/>
      <c r="I32" s="551"/>
    </row>
    <row r="33" spans="1:9" ht="17.850000000000001" customHeight="1">
      <c r="A33" s="386" t="s">
        <v>423</v>
      </c>
      <c r="B33" s="384"/>
      <c r="C33" s="384"/>
      <c r="D33" s="384"/>
      <c r="E33" s="384"/>
      <c r="F33" s="385"/>
      <c r="G33" s="385"/>
      <c r="H33" s="383"/>
      <c r="I33" s="388"/>
    </row>
    <row r="34" spans="1:9" ht="17.850000000000001" customHeight="1">
      <c r="A34" s="101" t="s">
        <v>46</v>
      </c>
      <c r="B34" s="518"/>
      <c r="C34" s="518"/>
      <c r="D34" s="518"/>
      <c r="E34" s="518"/>
      <c r="F34" s="548"/>
      <c r="G34" s="548"/>
      <c r="H34" s="549"/>
      <c r="I34" s="551"/>
    </row>
    <row r="35" spans="1:9" ht="17.850000000000001" customHeight="1">
      <c r="A35" s="128"/>
      <c r="B35" s="524"/>
      <c r="C35" s="524"/>
      <c r="D35" s="524"/>
      <c r="E35" s="524"/>
      <c r="F35" s="553"/>
      <c r="G35" s="553"/>
      <c r="H35" s="554"/>
      <c r="I35" s="555"/>
    </row>
    <row r="36" spans="1:9" ht="17.850000000000001" customHeight="1">
      <c r="A36" s="130"/>
      <c r="B36" s="556"/>
      <c r="C36" s="556"/>
      <c r="D36" s="556"/>
      <c r="E36" s="556"/>
      <c r="F36" s="557"/>
      <c r="G36" s="557"/>
      <c r="H36" s="558"/>
      <c r="I36" s="559"/>
    </row>
    <row r="37" spans="1:9" ht="24.75" customHeight="1">
      <c r="A37" s="373" t="s">
        <v>333</v>
      </c>
      <c r="B37" s="22"/>
      <c r="C37" s="22"/>
      <c r="D37" s="373" t="s">
        <v>32</v>
      </c>
      <c r="E37" s="373"/>
      <c r="F37" s="22"/>
      <c r="G37" s="22"/>
      <c r="H37" s="22"/>
      <c r="I37" s="22"/>
    </row>
    <row r="38" spans="1:9" ht="17.850000000000001" customHeight="1">
      <c r="A38" s="394" t="s">
        <v>108</v>
      </c>
      <c r="B38" s="697"/>
      <c r="C38" s="698"/>
      <c r="D38" s="708" t="s">
        <v>106</v>
      </c>
      <c r="E38" s="709"/>
      <c r="F38" s="709"/>
      <c r="G38" s="697"/>
      <c r="H38" s="710"/>
    </row>
    <row r="39" spans="1:9" ht="17.850000000000001" customHeight="1">
      <c r="A39" s="531" t="s">
        <v>105</v>
      </c>
      <c r="B39" s="693"/>
      <c r="C39" s="699"/>
      <c r="D39" s="682" t="s">
        <v>107</v>
      </c>
      <c r="E39" s="683"/>
      <c r="F39" s="684"/>
      <c r="G39" s="693"/>
      <c r="H39" s="694"/>
    </row>
    <row r="40" spans="1:9" ht="17.850000000000001" customHeight="1">
      <c r="A40" s="532"/>
      <c r="B40" s="693" t="s">
        <v>31</v>
      </c>
      <c r="C40" s="699"/>
      <c r="D40" s="682" t="s">
        <v>424</v>
      </c>
      <c r="E40" s="683"/>
      <c r="F40" s="684"/>
      <c r="G40" s="693" t="s">
        <v>31</v>
      </c>
      <c r="H40" s="694"/>
    </row>
    <row r="41" spans="1:9" ht="17.850000000000001" customHeight="1">
      <c r="A41" s="395"/>
      <c r="B41" s="693" t="s">
        <v>31</v>
      </c>
      <c r="C41" s="699"/>
      <c r="D41" s="702" t="s">
        <v>425</v>
      </c>
      <c r="E41" s="703"/>
      <c r="F41" s="704"/>
      <c r="G41" s="693" t="s">
        <v>31</v>
      </c>
      <c r="H41" s="694"/>
    </row>
    <row r="42" spans="1:9" ht="17.850000000000001" customHeight="1">
      <c r="A42" s="396"/>
      <c r="B42" s="700" t="s">
        <v>31</v>
      </c>
      <c r="C42" s="701"/>
      <c r="D42" s="705" t="s">
        <v>623</v>
      </c>
      <c r="E42" s="706"/>
      <c r="F42" s="707"/>
      <c r="G42" s="695" t="s">
        <v>31</v>
      </c>
      <c r="H42" s="696"/>
    </row>
    <row r="43" spans="1:9" ht="6.75" customHeight="1"/>
    <row r="44" spans="1:9" ht="17.850000000000001" customHeight="1"/>
    <row r="45" spans="1:9" ht="27" customHeight="1"/>
    <row r="46" spans="1:9" ht="17.850000000000001" customHeight="1"/>
    <row r="47" spans="1:9" ht="17.850000000000001" customHeight="1"/>
    <row r="48" spans="1:9" ht="17.850000000000001" customHeight="1"/>
    <row r="49" ht="17.850000000000001" customHeight="1"/>
    <row r="50" ht="17.850000000000001" customHeight="1"/>
    <row r="51" ht="17.850000000000001" customHeight="1"/>
    <row r="52" ht="17.850000000000001" customHeight="1"/>
    <row r="53" ht="17.850000000000001" customHeight="1"/>
    <row r="54" ht="17.850000000000001" customHeight="1"/>
    <row r="55" ht="17.850000000000001" customHeight="1"/>
    <row r="56" ht="17.850000000000001" customHeight="1"/>
    <row r="57" ht="17.850000000000001" customHeight="1"/>
    <row r="58" ht="17.850000000000001" customHeight="1"/>
  </sheetData>
  <sheetProtection sheet="1" selectLockedCells="1"/>
  <mergeCells count="15">
    <mergeCell ref="G40:H40"/>
    <mergeCell ref="G39:H39"/>
    <mergeCell ref="G41:H41"/>
    <mergeCell ref="G42:H42"/>
    <mergeCell ref="B38:C38"/>
    <mergeCell ref="B41:C41"/>
    <mergeCell ref="B42:C42"/>
    <mergeCell ref="D41:F41"/>
    <mergeCell ref="D42:F42"/>
    <mergeCell ref="B39:C39"/>
    <mergeCell ref="B40:C40"/>
    <mergeCell ref="D38:F38"/>
    <mergeCell ref="D39:F39"/>
    <mergeCell ref="D40:F40"/>
    <mergeCell ref="G38:H38"/>
  </mergeCells>
  <phoneticPr fontId="6" type="noConversion"/>
  <pageMargins left="0.59055118110236227" right="0.19685039370078741" top="0.59055118110236227" bottom="0.59055118110236227" header="0.31496062992125984" footer="0.51181102362204722"/>
  <pageSetup paperSize="9" orientation="portrait" r:id="rId1"/>
  <headerFooter alignWithMargins="0">
    <oddHeader>&amp;L &amp;R5</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64"/>
  <sheetViews>
    <sheetView showGridLines="0" zoomScaleNormal="100" workbookViewId="0">
      <selection activeCell="I36" sqref="I36"/>
    </sheetView>
  </sheetViews>
  <sheetFormatPr defaultColWidth="9.109375" defaultRowHeight="13.2"/>
  <cols>
    <col min="1" max="1" width="21.33203125" customWidth="1"/>
    <col min="2" max="2" width="7.33203125" customWidth="1"/>
    <col min="3" max="4" width="3.6640625" customWidth="1"/>
    <col min="5" max="5" width="13.33203125" customWidth="1"/>
    <col min="6" max="6" width="11.88671875" customWidth="1"/>
    <col min="7" max="7" width="11.6640625" customWidth="1"/>
    <col min="8" max="8" width="12.33203125" customWidth="1"/>
    <col min="9" max="10" width="3.6640625" customWidth="1"/>
    <col min="11" max="11" width="9.44140625" customWidth="1"/>
    <col min="12" max="12" width="8.5546875" customWidth="1"/>
  </cols>
  <sheetData>
    <row r="1" spans="1:10" ht="20.25" customHeight="1">
      <c r="A1" s="226" t="str">
        <f>CONCATENATE("Lantajärjestelmät ",perus!E2)</f>
        <v>Lantajärjestelmät 2025</v>
      </c>
      <c r="B1" s="22"/>
      <c r="C1" s="22"/>
      <c r="D1" s="22"/>
    </row>
    <row r="2" spans="1:10" ht="18" customHeight="1">
      <c r="A2" s="717" t="s">
        <v>626</v>
      </c>
      <c r="B2" s="717"/>
      <c r="C2" s="717"/>
      <c r="D2" s="717"/>
      <c r="E2" s="717"/>
      <c r="F2" s="717"/>
      <c r="G2" s="717"/>
      <c r="H2" s="717"/>
      <c r="I2" s="717"/>
      <c r="J2" s="717"/>
    </row>
    <row r="3" spans="1:10" ht="27.9" customHeight="1">
      <c r="A3" s="717" t="s">
        <v>588</v>
      </c>
      <c r="B3" s="717"/>
      <c r="C3" s="717"/>
      <c r="D3" s="717"/>
      <c r="E3" s="717"/>
      <c r="F3" s="717"/>
      <c r="G3" s="717"/>
      <c r="H3" s="717"/>
      <c r="I3" s="717"/>
      <c r="J3" s="717"/>
    </row>
    <row r="4" spans="1:10" ht="18" customHeight="1">
      <c r="A4" s="717" t="s">
        <v>582</v>
      </c>
      <c r="B4" s="717"/>
      <c r="C4" s="717"/>
      <c r="D4" s="717"/>
      <c r="E4" s="717"/>
      <c r="F4" s="717"/>
      <c r="G4" s="717"/>
      <c r="H4" s="717"/>
      <c r="I4" s="717"/>
      <c r="J4" s="717"/>
    </row>
    <row r="5" spans="1:10" s="22" customFormat="1" ht="18" customHeight="1">
      <c r="A5" s="717" t="s">
        <v>624</v>
      </c>
      <c r="B5" s="717"/>
      <c r="C5" s="717"/>
      <c r="D5" s="717"/>
      <c r="E5" s="717"/>
      <c r="F5" s="717"/>
      <c r="G5" s="717"/>
      <c r="H5" s="717"/>
      <c r="I5" s="717"/>
      <c r="J5" s="717"/>
    </row>
    <row r="6" spans="1:10" ht="30.75" customHeight="1">
      <c r="A6" s="721" t="s">
        <v>583</v>
      </c>
      <c r="B6" s="721"/>
      <c r="C6" s="721"/>
      <c r="D6" s="721"/>
      <c r="E6" s="721"/>
      <c r="F6" s="721"/>
      <c r="G6" s="721"/>
      <c r="H6" s="721"/>
      <c r="I6" s="721"/>
      <c r="J6" s="721"/>
    </row>
    <row r="7" spans="1:10" ht="18" customHeight="1">
      <c r="A7" s="507"/>
      <c r="B7" s="725" t="s">
        <v>585</v>
      </c>
      <c r="C7" s="726"/>
      <c r="D7" s="726"/>
      <c r="E7" s="727"/>
      <c r="F7" s="727"/>
      <c r="G7" s="731" t="s">
        <v>578</v>
      </c>
      <c r="H7" s="732"/>
      <c r="I7" s="718" t="s">
        <v>591</v>
      </c>
      <c r="J7" s="718" t="s">
        <v>592</v>
      </c>
    </row>
    <row r="8" spans="1:10" ht="29.1" customHeight="1">
      <c r="A8" s="722" t="s">
        <v>354</v>
      </c>
      <c r="B8" s="728" t="s">
        <v>586</v>
      </c>
      <c r="C8" s="729"/>
      <c r="D8" s="730"/>
      <c r="E8" s="509" t="s">
        <v>587</v>
      </c>
      <c r="F8" s="509" t="s">
        <v>581</v>
      </c>
      <c r="G8" s="511" t="s">
        <v>577</v>
      </c>
      <c r="H8" s="509" t="s">
        <v>584</v>
      </c>
      <c r="I8" s="719"/>
      <c r="J8" s="719"/>
    </row>
    <row r="9" spans="1:10" ht="18.75" customHeight="1">
      <c r="A9" s="723"/>
      <c r="B9" s="714" t="s">
        <v>579</v>
      </c>
      <c r="C9" s="733" t="s">
        <v>589</v>
      </c>
      <c r="D9" s="736" t="s">
        <v>590</v>
      </c>
      <c r="E9" s="711" t="s">
        <v>579</v>
      </c>
      <c r="F9" s="711" t="s">
        <v>579</v>
      </c>
      <c r="G9" s="711" t="s">
        <v>580</v>
      </c>
      <c r="H9" s="711" t="s">
        <v>580</v>
      </c>
      <c r="I9" s="719"/>
      <c r="J9" s="719"/>
    </row>
    <row r="10" spans="1:10" ht="12" customHeight="1">
      <c r="A10" s="723"/>
      <c r="B10" s="715"/>
      <c r="C10" s="734"/>
      <c r="D10" s="737"/>
      <c r="E10" s="712"/>
      <c r="F10" s="712"/>
      <c r="G10" s="712"/>
      <c r="H10" s="712"/>
      <c r="I10" s="719"/>
      <c r="J10" s="719"/>
    </row>
    <row r="11" spans="1:10" ht="10.5" customHeight="1">
      <c r="A11" s="724"/>
      <c r="B11" s="716"/>
      <c r="C11" s="735"/>
      <c r="D11" s="738"/>
      <c r="E11" s="713"/>
      <c r="F11" s="713"/>
      <c r="G11" s="713"/>
      <c r="H11" s="713"/>
      <c r="I11" s="720"/>
      <c r="J11" s="720"/>
    </row>
    <row r="12" spans="1:10" ht="14.1" customHeight="1">
      <c r="A12" s="539" t="s">
        <v>594</v>
      </c>
      <c r="B12" s="512"/>
      <c r="C12" s="512"/>
      <c r="D12" s="513"/>
      <c r="E12" s="508"/>
      <c r="F12" s="508"/>
      <c r="G12" s="510"/>
      <c r="H12" s="510"/>
      <c r="I12" s="514"/>
      <c r="J12" s="515"/>
    </row>
    <row r="13" spans="1:10" ht="18.899999999999999" customHeight="1">
      <c r="A13" s="540" t="s">
        <v>595</v>
      </c>
      <c r="B13" s="516"/>
      <c r="C13" s="536"/>
      <c r="D13" s="537"/>
      <c r="E13" s="518"/>
      <c r="F13" s="516"/>
      <c r="G13" s="516"/>
      <c r="H13" s="516"/>
      <c r="I13" s="537"/>
      <c r="J13" s="538"/>
    </row>
    <row r="14" spans="1:10" ht="18.899999999999999" customHeight="1">
      <c r="A14" s="540" t="s">
        <v>596</v>
      </c>
      <c r="B14" s="516"/>
      <c r="C14" s="516"/>
      <c r="D14" s="517"/>
      <c r="E14" s="518"/>
      <c r="F14" s="516"/>
      <c r="G14" s="516"/>
      <c r="H14" s="516"/>
      <c r="I14" s="517"/>
      <c r="J14" s="519"/>
    </row>
    <row r="15" spans="1:10" ht="18.899999999999999" customHeight="1">
      <c r="A15" s="541" t="s">
        <v>597</v>
      </c>
      <c r="B15" s="516"/>
      <c r="C15" s="516"/>
      <c r="D15" s="517"/>
      <c r="E15" s="516"/>
      <c r="F15" s="516"/>
      <c r="G15" s="516"/>
      <c r="H15" s="516"/>
      <c r="I15" s="517"/>
      <c r="J15" s="519"/>
    </row>
    <row r="16" spans="1:10" ht="18.899999999999999" customHeight="1">
      <c r="A16" s="541" t="s">
        <v>598</v>
      </c>
      <c r="B16" s="516"/>
      <c r="C16" s="516"/>
      <c r="D16" s="517"/>
      <c r="E16" s="516"/>
      <c r="F16" s="516"/>
      <c r="G16" s="516"/>
      <c r="H16" s="516"/>
      <c r="I16" s="517"/>
      <c r="J16" s="519"/>
    </row>
    <row r="17" spans="1:10" ht="18.899999999999999" customHeight="1">
      <c r="A17" s="541" t="s">
        <v>599</v>
      </c>
      <c r="B17" s="516"/>
      <c r="C17" s="516"/>
      <c r="D17" s="517"/>
      <c r="E17" s="516"/>
      <c r="F17" s="516"/>
      <c r="G17" s="516"/>
      <c r="H17" s="516"/>
      <c r="I17" s="517"/>
      <c r="J17" s="519"/>
    </row>
    <row r="18" spans="1:10" ht="18.899999999999999" customHeight="1">
      <c r="A18" s="541" t="s">
        <v>625</v>
      </c>
      <c r="B18" s="516"/>
      <c r="C18" s="516"/>
      <c r="D18" s="517"/>
      <c r="E18" s="518"/>
      <c r="F18" s="516"/>
      <c r="G18" s="516"/>
      <c r="H18" s="516"/>
      <c r="I18" s="517"/>
      <c r="J18" s="519"/>
    </row>
    <row r="19" spans="1:10" ht="18.899999999999999" customHeight="1">
      <c r="A19" s="541" t="s">
        <v>600</v>
      </c>
      <c r="B19" s="516"/>
      <c r="C19" s="516"/>
      <c r="D19" s="517"/>
      <c r="E19" s="518"/>
      <c r="F19" s="516"/>
      <c r="G19" s="516"/>
      <c r="H19" s="516"/>
      <c r="I19" s="517"/>
      <c r="J19" s="519"/>
    </row>
    <row r="20" spans="1:10" ht="18.899999999999999" customHeight="1">
      <c r="A20" s="542" t="s">
        <v>601</v>
      </c>
      <c r="B20" s="516"/>
      <c r="C20" s="516"/>
      <c r="D20" s="517"/>
      <c r="E20" s="518"/>
      <c r="F20" s="516"/>
      <c r="G20" s="516"/>
      <c r="H20" s="516"/>
      <c r="I20" s="517"/>
      <c r="J20" s="519"/>
    </row>
    <row r="21" spans="1:10" ht="14.1" customHeight="1">
      <c r="A21" s="543" t="s">
        <v>602</v>
      </c>
      <c r="B21" s="520"/>
      <c r="C21" s="520"/>
      <c r="D21" s="521"/>
      <c r="E21" s="522"/>
      <c r="F21" s="520"/>
      <c r="G21" s="520"/>
      <c r="H21" s="520"/>
      <c r="I21" s="521"/>
      <c r="J21" s="523"/>
    </row>
    <row r="22" spans="1:10" ht="18.899999999999999" customHeight="1">
      <c r="A22" s="540" t="s">
        <v>603</v>
      </c>
      <c r="B22" s="516"/>
      <c r="C22" s="516"/>
      <c r="D22" s="517"/>
      <c r="E22" s="518"/>
      <c r="F22" s="516"/>
      <c r="G22" s="516"/>
      <c r="H22" s="516"/>
      <c r="I22" s="517"/>
      <c r="J22" s="519"/>
    </row>
    <row r="23" spans="1:10" ht="18.899999999999999" customHeight="1">
      <c r="A23" s="541" t="s">
        <v>604</v>
      </c>
      <c r="B23" s="516"/>
      <c r="C23" s="516"/>
      <c r="D23" s="517"/>
      <c r="E23" s="518"/>
      <c r="F23" s="516"/>
      <c r="G23" s="516"/>
      <c r="H23" s="516"/>
      <c r="I23" s="517"/>
      <c r="J23" s="519"/>
    </row>
    <row r="24" spans="1:10" ht="18.899999999999999" customHeight="1">
      <c r="A24" s="541" t="s">
        <v>605</v>
      </c>
      <c r="B24" s="516"/>
      <c r="C24" s="516"/>
      <c r="D24" s="517"/>
      <c r="E24" s="518"/>
      <c r="F24" s="516"/>
      <c r="G24" s="516"/>
      <c r="H24" s="516"/>
      <c r="I24" s="517"/>
      <c r="J24" s="519"/>
    </row>
    <row r="25" spans="1:10" ht="18.899999999999999" customHeight="1">
      <c r="A25" s="541" t="s">
        <v>606</v>
      </c>
      <c r="B25" s="516"/>
      <c r="C25" s="516"/>
      <c r="D25" s="517"/>
      <c r="E25" s="518"/>
      <c r="F25" s="516"/>
      <c r="G25" s="516"/>
      <c r="H25" s="516"/>
      <c r="I25" s="517"/>
      <c r="J25" s="519"/>
    </row>
    <row r="26" spans="1:10" ht="18.899999999999999" customHeight="1">
      <c r="A26" s="541" t="s">
        <v>607</v>
      </c>
      <c r="B26" s="516"/>
      <c r="C26" s="516"/>
      <c r="D26" s="517"/>
      <c r="E26" s="518"/>
      <c r="F26" s="516"/>
      <c r="G26" s="516"/>
      <c r="H26" s="516"/>
      <c r="I26" s="517"/>
      <c r="J26" s="519"/>
    </row>
    <row r="27" spans="1:10" ht="14.1" customHeight="1">
      <c r="A27" s="543" t="s">
        <v>608</v>
      </c>
      <c r="B27" s="520"/>
      <c r="C27" s="520"/>
      <c r="D27" s="521"/>
      <c r="E27" s="522"/>
      <c r="F27" s="520"/>
      <c r="G27" s="520"/>
      <c r="H27" s="520"/>
      <c r="I27" s="521"/>
      <c r="J27" s="523"/>
    </row>
    <row r="28" spans="1:10" ht="18.899999999999999" customHeight="1">
      <c r="A28" s="540" t="s">
        <v>609</v>
      </c>
      <c r="B28" s="516"/>
      <c r="C28" s="516"/>
      <c r="D28" s="517"/>
      <c r="E28" s="518"/>
      <c r="F28" s="516"/>
      <c r="G28" s="516"/>
      <c r="H28" s="516"/>
      <c r="I28" s="517"/>
      <c r="J28" s="519"/>
    </row>
    <row r="29" spans="1:10" ht="18.899999999999999" customHeight="1">
      <c r="A29" s="540" t="s">
        <v>610</v>
      </c>
      <c r="B29" s="516"/>
      <c r="C29" s="516"/>
      <c r="D29" s="517"/>
      <c r="E29" s="518"/>
      <c r="F29" s="516"/>
      <c r="G29" s="516"/>
      <c r="H29" s="516"/>
      <c r="I29" s="517"/>
      <c r="J29" s="519"/>
    </row>
    <row r="30" spans="1:10" ht="18.899999999999999" customHeight="1">
      <c r="A30" s="540" t="s">
        <v>611</v>
      </c>
      <c r="B30" s="516"/>
      <c r="C30" s="516"/>
      <c r="D30" s="517"/>
      <c r="E30" s="518"/>
      <c r="F30" s="516"/>
      <c r="G30" s="516"/>
      <c r="H30" s="516"/>
      <c r="I30" s="517"/>
      <c r="J30" s="519"/>
    </row>
    <row r="31" spans="1:10" ht="18.899999999999999" customHeight="1">
      <c r="A31" s="540" t="s">
        <v>612</v>
      </c>
      <c r="B31" s="516"/>
      <c r="C31" s="516"/>
      <c r="D31" s="517"/>
      <c r="E31" s="518"/>
      <c r="F31" s="516"/>
      <c r="G31" s="516"/>
      <c r="H31" s="516"/>
      <c r="I31" s="517"/>
      <c r="J31" s="519"/>
    </row>
    <row r="32" spans="1:10" ht="18.899999999999999" customHeight="1">
      <c r="A32" s="540" t="s">
        <v>613</v>
      </c>
      <c r="B32" s="516"/>
      <c r="C32" s="516"/>
      <c r="D32" s="517"/>
      <c r="E32" s="518"/>
      <c r="F32" s="516"/>
      <c r="G32" s="516"/>
      <c r="H32" s="516"/>
      <c r="I32" s="517"/>
      <c r="J32" s="519"/>
    </row>
    <row r="33" spans="1:11" ht="14.1" customHeight="1">
      <c r="A33" s="543" t="s">
        <v>614</v>
      </c>
      <c r="B33" s="520"/>
      <c r="C33" s="520"/>
      <c r="D33" s="521"/>
      <c r="E33" s="522"/>
      <c r="F33" s="520"/>
      <c r="G33" s="520"/>
      <c r="H33" s="520"/>
      <c r="I33" s="521"/>
      <c r="J33" s="523"/>
    </row>
    <row r="34" spans="1:11" ht="18.899999999999999" customHeight="1">
      <c r="A34" s="540" t="s">
        <v>615</v>
      </c>
      <c r="B34" s="516"/>
      <c r="C34" s="516"/>
      <c r="D34" s="517"/>
      <c r="E34" s="516"/>
      <c r="F34" s="516"/>
      <c r="G34" s="516"/>
      <c r="H34" s="516"/>
      <c r="I34" s="517"/>
      <c r="J34" s="519"/>
    </row>
    <row r="35" spans="1:11" ht="18.899999999999999" customHeight="1">
      <c r="A35" s="540" t="s">
        <v>616</v>
      </c>
      <c r="B35" s="516"/>
      <c r="C35" s="516"/>
      <c r="D35" s="517"/>
      <c r="E35" s="516"/>
      <c r="F35" s="516"/>
      <c r="G35" s="516"/>
      <c r="H35" s="516"/>
      <c r="I35" s="517"/>
      <c r="J35" s="519"/>
    </row>
    <row r="36" spans="1:11" ht="18.899999999999999" customHeight="1">
      <c r="A36" s="540" t="s">
        <v>617</v>
      </c>
      <c r="B36" s="516"/>
      <c r="C36" s="516"/>
      <c r="D36" s="517"/>
      <c r="E36" s="516"/>
      <c r="F36" s="516"/>
      <c r="G36" s="516"/>
      <c r="H36" s="516"/>
      <c r="I36" s="517"/>
      <c r="J36" s="519"/>
    </row>
    <row r="37" spans="1:11" ht="18.899999999999999" customHeight="1">
      <c r="A37" s="540" t="s">
        <v>618</v>
      </c>
      <c r="B37" s="516"/>
      <c r="C37" s="516"/>
      <c r="D37" s="517"/>
      <c r="E37" s="516"/>
      <c r="F37" s="516"/>
      <c r="G37" s="516"/>
      <c r="H37" s="516"/>
      <c r="I37" s="517"/>
      <c r="J37" s="519"/>
    </row>
    <row r="38" spans="1:11" ht="14.1" customHeight="1">
      <c r="A38" s="543" t="s">
        <v>619</v>
      </c>
      <c r="B38" s="520"/>
      <c r="C38" s="520"/>
      <c r="D38" s="521"/>
      <c r="E38" s="522"/>
      <c r="F38" s="520"/>
      <c r="G38" s="520"/>
      <c r="H38" s="520"/>
      <c r="I38" s="521"/>
      <c r="J38" s="523"/>
    </row>
    <row r="39" spans="1:11" ht="18.899999999999999" customHeight="1">
      <c r="A39" s="540" t="s">
        <v>620</v>
      </c>
      <c r="B39" s="516"/>
      <c r="C39" s="516"/>
      <c r="D39" s="517"/>
      <c r="E39" s="518"/>
      <c r="F39" s="516"/>
      <c r="G39" s="516"/>
      <c r="H39" s="516"/>
      <c r="I39" s="517"/>
      <c r="J39" s="519"/>
    </row>
    <row r="40" spans="1:11" ht="18.899999999999999" customHeight="1">
      <c r="A40" s="540" t="s">
        <v>621</v>
      </c>
      <c r="B40" s="516"/>
      <c r="C40" s="516"/>
      <c r="D40" s="517"/>
      <c r="E40" s="524"/>
      <c r="F40" s="525"/>
      <c r="G40" s="525"/>
      <c r="H40" s="525"/>
      <c r="I40" s="526"/>
      <c r="J40" s="527"/>
    </row>
    <row r="41" spans="1:11" ht="18.899999999999999" customHeight="1">
      <c r="A41" s="541" t="s">
        <v>622</v>
      </c>
      <c r="B41" s="525"/>
      <c r="C41" s="525"/>
      <c r="D41" s="526"/>
      <c r="E41" s="525"/>
      <c r="F41" s="525"/>
      <c r="G41" s="525"/>
      <c r="H41" s="525"/>
      <c r="I41" s="526"/>
      <c r="J41" s="527"/>
    </row>
    <row r="42" spans="1:11" ht="18.899999999999999" customHeight="1">
      <c r="A42" s="560"/>
      <c r="B42" s="528"/>
      <c r="C42" s="528"/>
      <c r="D42" s="529"/>
      <c r="E42" s="528"/>
      <c r="F42" s="528"/>
      <c r="G42" s="528"/>
      <c r="H42" s="528"/>
      <c r="I42" s="529"/>
      <c r="J42" s="530"/>
    </row>
    <row r="43" spans="1:11" ht="17.850000000000001" customHeight="1"/>
    <row r="44" spans="1:11" ht="17.850000000000001" customHeight="1"/>
    <row r="45" spans="1:11" ht="17.850000000000001" customHeight="1"/>
    <row r="46" spans="1:11" ht="17.850000000000001" customHeight="1">
      <c r="B46" s="638"/>
      <c r="C46" s="638"/>
      <c r="D46" s="638"/>
      <c r="E46" s="638"/>
      <c r="F46" s="638"/>
      <c r="G46" s="638"/>
      <c r="H46" s="638"/>
      <c r="I46" s="638"/>
      <c r="J46" s="638"/>
      <c r="K46" s="638"/>
    </row>
    <row r="47" spans="1:11" ht="17.850000000000001" customHeight="1">
      <c r="B47" s="638"/>
      <c r="C47" s="638"/>
      <c r="D47" s="638"/>
      <c r="E47" s="638"/>
      <c r="F47" s="638"/>
      <c r="G47" s="638"/>
      <c r="H47" s="638"/>
      <c r="I47" s="638"/>
      <c r="J47" s="638"/>
      <c r="K47" s="638"/>
    </row>
    <row r="48" spans="1:11" ht="17.850000000000001" customHeight="1">
      <c r="B48" s="638"/>
      <c r="C48" s="638"/>
      <c r="D48" s="638"/>
      <c r="E48" s="638"/>
      <c r="F48" s="638"/>
      <c r="G48" s="638"/>
      <c r="H48" s="638"/>
      <c r="I48" s="638"/>
      <c r="J48" s="638"/>
      <c r="K48" s="638"/>
    </row>
    <row r="49" ht="6.75" customHeight="1"/>
    <row r="50" ht="17.850000000000001" customHeight="1"/>
    <row r="51" ht="27" customHeight="1"/>
    <row r="52" ht="17.850000000000001" customHeight="1"/>
    <row r="53" ht="17.850000000000001" customHeight="1"/>
    <row r="54" ht="17.850000000000001" customHeight="1"/>
    <row r="55" ht="17.850000000000001" customHeight="1"/>
    <row r="56" ht="17.850000000000001" customHeight="1"/>
    <row r="57" ht="17.850000000000001" customHeight="1"/>
    <row r="58" ht="17.850000000000001" customHeight="1"/>
    <row r="59" ht="17.850000000000001" customHeight="1"/>
    <row r="60" ht="17.850000000000001" customHeight="1"/>
    <row r="61" ht="17.850000000000001" customHeight="1"/>
    <row r="62" ht="17.850000000000001" customHeight="1"/>
    <row r="63" ht="17.850000000000001" customHeight="1"/>
    <row r="64" ht="17.850000000000001" customHeight="1"/>
  </sheetData>
  <sheetProtection sheet="1" selectLockedCells="1"/>
  <mergeCells count="27">
    <mergeCell ref="A2:J2"/>
    <mergeCell ref="A3:J3"/>
    <mergeCell ref="I7:I11"/>
    <mergeCell ref="J7:J11"/>
    <mergeCell ref="A6:J6"/>
    <mergeCell ref="A8:A11"/>
    <mergeCell ref="B7:F7"/>
    <mergeCell ref="B8:D8"/>
    <mergeCell ref="G7:H7"/>
    <mergeCell ref="C9:C11"/>
    <mergeCell ref="D9:D11"/>
    <mergeCell ref="A4:J4"/>
    <mergeCell ref="A5:J5"/>
    <mergeCell ref="E9:E11"/>
    <mergeCell ref="F9:F11"/>
    <mergeCell ref="G9:G11"/>
    <mergeCell ref="H9:H11"/>
    <mergeCell ref="B9:B11"/>
    <mergeCell ref="B48:E48"/>
    <mergeCell ref="F48:I48"/>
    <mergeCell ref="J48:K48"/>
    <mergeCell ref="B46:E46"/>
    <mergeCell ref="F46:I46"/>
    <mergeCell ref="J46:K46"/>
    <mergeCell ref="B47:E47"/>
    <mergeCell ref="F47:I47"/>
    <mergeCell ref="J47:K47"/>
  </mergeCells>
  <pageMargins left="0.72" right="0.19685039370078741" top="0.59055118110236227" bottom="0.4" header="0.31496062992125984" footer="0.19"/>
  <pageSetup paperSize="9" orientation="portrait" r:id="rId1"/>
  <headerFooter alignWithMargins="0">
    <oddHeader>&amp;L &amp;R5</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43"/>
  <sheetViews>
    <sheetView showGridLines="0" zoomScaleNormal="100" workbookViewId="0">
      <selection activeCell="C4" sqref="C4"/>
    </sheetView>
  </sheetViews>
  <sheetFormatPr defaultRowHeight="13.2"/>
  <cols>
    <col min="1" max="1" width="21" customWidth="1"/>
    <col min="2" max="2" width="13.5546875" customWidth="1"/>
    <col min="3" max="3" width="14" customWidth="1"/>
    <col min="4" max="4" width="1" customWidth="1"/>
    <col min="5" max="5" width="12.6640625" customWidth="1"/>
    <col min="6" max="6" width="13" customWidth="1"/>
    <col min="7" max="7" width="14.33203125" customWidth="1"/>
  </cols>
  <sheetData>
    <row r="1" spans="1:7" ht="13.8">
      <c r="A1" s="3" t="s">
        <v>270</v>
      </c>
      <c r="E1" s="3" t="s">
        <v>47</v>
      </c>
    </row>
    <row r="2" spans="1:7" ht="28.5" customHeight="1">
      <c r="A2" s="742" t="s">
        <v>274</v>
      </c>
      <c r="B2" s="742"/>
      <c r="E2" s="743" t="s">
        <v>48</v>
      </c>
      <c r="F2" s="743"/>
      <c r="G2" s="743"/>
    </row>
    <row r="3" spans="1:7" ht="17.850000000000001" customHeight="1">
      <c r="A3" s="165" t="s">
        <v>273</v>
      </c>
      <c r="B3" s="141"/>
      <c r="C3" s="472" t="s">
        <v>334</v>
      </c>
      <c r="E3" s="746" t="s">
        <v>271</v>
      </c>
      <c r="F3" s="747"/>
      <c r="G3" s="474" t="s">
        <v>76</v>
      </c>
    </row>
    <row r="4" spans="1:7" ht="17.850000000000001" customHeight="1">
      <c r="A4" s="708" t="s">
        <v>49</v>
      </c>
      <c r="B4" s="739"/>
      <c r="C4" s="203"/>
      <c r="E4" s="123" t="s">
        <v>53</v>
      </c>
      <c r="F4" s="21"/>
      <c r="G4" s="345"/>
    </row>
    <row r="5" spans="1:7" ht="17.850000000000001" customHeight="1">
      <c r="A5" s="682" t="s">
        <v>50</v>
      </c>
      <c r="B5" s="684"/>
      <c r="C5" s="126"/>
      <c r="E5" s="101" t="s">
        <v>54</v>
      </c>
      <c r="F5" s="18"/>
      <c r="G5" s="346"/>
    </row>
    <row r="6" spans="1:7" ht="17.850000000000001" customHeight="1">
      <c r="A6" s="682" t="s">
        <v>51</v>
      </c>
      <c r="B6" s="684"/>
      <c r="C6" s="126"/>
      <c r="E6" s="101" t="s">
        <v>55</v>
      </c>
      <c r="F6" s="18"/>
      <c r="G6" s="346" t="s">
        <v>31</v>
      </c>
    </row>
    <row r="7" spans="1:7" ht="17.850000000000001" customHeight="1">
      <c r="A7" s="682" t="s">
        <v>52</v>
      </c>
      <c r="B7" s="684"/>
      <c r="C7" s="126"/>
      <c r="E7" s="101" t="s">
        <v>272</v>
      </c>
      <c r="F7" s="18"/>
      <c r="G7" s="346"/>
    </row>
    <row r="8" spans="1:7" ht="17.850000000000001" customHeight="1">
      <c r="A8" s="682" t="s">
        <v>74</v>
      </c>
      <c r="B8" s="684"/>
      <c r="C8" s="126"/>
      <c r="E8" s="101" t="s">
        <v>56</v>
      </c>
      <c r="F8" s="18"/>
      <c r="G8" s="346"/>
    </row>
    <row r="9" spans="1:7" ht="17.25" customHeight="1">
      <c r="A9" s="673"/>
      <c r="B9" s="674"/>
      <c r="C9" s="127"/>
      <c r="E9" s="47" t="s">
        <v>57</v>
      </c>
      <c r="F9" s="18"/>
      <c r="G9" s="346" t="s">
        <v>31</v>
      </c>
    </row>
    <row r="10" spans="1:7" ht="17.850000000000001" customHeight="1">
      <c r="A10" s="744" t="s">
        <v>66</v>
      </c>
      <c r="B10" s="745"/>
      <c r="C10" s="351"/>
      <c r="E10" s="101" t="s">
        <v>58</v>
      </c>
      <c r="F10" s="18"/>
      <c r="G10" s="346" t="s">
        <v>31</v>
      </c>
    </row>
    <row r="11" spans="1:7" ht="17.850000000000001" customHeight="1">
      <c r="A11" s="349" t="s">
        <v>428</v>
      </c>
      <c r="B11" s="350"/>
      <c r="C11" s="473" t="s">
        <v>334</v>
      </c>
      <c r="E11" s="101" t="s">
        <v>103</v>
      </c>
      <c r="F11" s="18"/>
      <c r="G11" s="346"/>
    </row>
    <row r="12" spans="1:7" ht="17.850000000000001" customHeight="1">
      <c r="A12" s="740" t="s">
        <v>430</v>
      </c>
      <c r="B12" s="741"/>
      <c r="C12" s="348"/>
      <c r="E12" s="748"/>
      <c r="F12" s="749"/>
      <c r="G12" s="347"/>
    </row>
    <row r="13" spans="1:7" ht="17.850000000000001" customHeight="1">
      <c r="A13" s="682" t="s">
        <v>426</v>
      </c>
      <c r="B13" s="684"/>
      <c r="C13" s="126"/>
    </row>
    <row r="14" spans="1:7" ht="17.850000000000001" customHeight="1">
      <c r="A14" s="101" t="s">
        <v>427</v>
      </c>
      <c r="B14" s="340"/>
      <c r="C14" s="126"/>
    </row>
    <row r="15" spans="1:7" ht="17.850000000000001" customHeight="1">
      <c r="A15" s="685"/>
      <c r="B15" s="687"/>
      <c r="C15" s="126"/>
    </row>
    <row r="16" spans="1:7" ht="17.850000000000001" customHeight="1">
      <c r="A16" s="679" t="s">
        <v>429</v>
      </c>
      <c r="B16" s="680"/>
      <c r="C16" s="126"/>
    </row>
    <row r="17" spans="1:7" ht="17.850000000000001" customHeight="1">
      <c r="A17" s="748"/>
      <c r="B17" s="749"/>
      <c r="C17" s="127"/>
    </row>
    <row r="18" spans="1:7" ht="22.5" customHeight="1">
      <c r="A18" s="3" t="s">
        <v>331</v>
      </c>
    </row>
    <row r="19" spans="1:7" ht="15" customHeight="1">
      <c r="A19" s="22" t="s">
        <v>485</v>
      </c>
      <c r="B19" s="12"/>
    </row>
    <row r="20" spans="1:7" ht="27" customHeight="1">
      <c r="A20" s="765" t="s">
        <v>352</v>
      </c>
      <c r="B20" s="766"/>
      <c r="C20" s="471" t="s">
        <v>431</v>
      </c>
      <c r="D20" s="754" t="s">
        <v>432</v>
      </c>
      <c r="E20" s="754"/>
      <c r="F20" s="471" t="s">
        <v>439</v>
      </c>
      <c r="G20" s="471" t="s">
        <v>440</v>
      </c>
    </row>
    <row r="21" spans="1:7" ht="17.850000000000001" customHeight="1">
      <c r="A21" s="708" t="s">
        <v>433</v>
      </c>
      <c r="B21" s="739"/>
      <c r="C21" s="108"/>
      <c r="D21" s="755"/>
      <c r="E21" s="756"/>
      <c r="F21" s="132"/>
      <c r="G21" s="109"/>
    </row>
    <row r="22" spans="1:7" ht="17.850000000000001" customHeight="1">
      <c r="A22" s="682" t="s">
        <v>434</v>
      </c>
      <c r="B22" s="684"/>
      <c r="C22" s="110"/>
      <c r="D22" s="752"/>
      <c r="E22" s="753"/>
      <c r="F22" s="133"/>
      <c r="G22" s="111"/>
    </row>
    <row r="23" spans="1:7" ht="17.850000000000001" customHeight="1">
      <c r="A23" s="682" t="s">
        <v>437</v>
      </c>
      <c r="B23" s="684"/>
      <c r="C23" s="110"/>
      <c r="D23" s="752"/>
      <c r="E23" s="753"/>
      <c r="F23" s="133"/>
      <c r="G23" s="111"/>
    </row>
    <row r="24" spans="1:7" ht="17.850000000000001" customHeight="1">
      <c r="A24" s="682" t="s">
        <v>438</v>
      </c>
      <c r="B24" s="684"/>
      <c r="C24" s="352"/>
      <c r="D24" s="759"/>
      <c r="E24" s="760"/>
      <c r="F24" s="353"/>
      <c r="G24" s="354"/>
    </row>
    <row r="25" spans="1:7" ht="17.850000000000001" customHeight="1">
      <c r="A25" s="682" t="s">
        <v>435</v>
      </c>
      <c r="B25" s="684"/>
      <c r="C25" s="357">
        <f>C21+C22-C23-C24</f>
        <v>0</v>
      </c>
      <c r="D25" s="763">
        <f>D21+D22-D23-D24</f>
        <v>0</v>
      </c>
      <c r="E25" s="764"/>
      <c r="F25" s="357">
        <f>F21+F22-F23-F24</f>
        <v>0</v>
      </c>
      <c r="G25" s="359">
        <f>G21+G22-G23-G24</f>
        <v>0</v>
      </c>
    </row>
    <row r="26" spans="1:7" ht="17.850000000000001" customHeight="1">
      <c r="A26" s="682" t="s">
        <v>441</v>
      </c>
      <c r="B26" s="684"/>
      <c r="C26" s="352"/>
      <c r="D26" s="759"/>
      <c r="E26" s="760"/>
      <c r="F26" s="353"/>
      <c r="G26" s="354"/>
    </row>
    <row r="27" spans="1:7" ht="17.850000000000001" customHeight="1">
      <c r="A27" s="769" t="s">
        <v>436</v>
      </c>
      <c r="B27" s="770"/>
      <c r="C27" s="358">
        <f>C25-C26</f>
        <v>0</v>
      </c>
      <c r="D27" s="757">
        <f>D25-D26</f>
        <v>0</v>
      </c>
      <c r="E27" s="758"/>
      <c r="F27" s="358">
        <f>F25-F26</f>
        <v>0</v>
      </c>
      <c r="G27" s="360">
        <f>G25-G26</f>
        <v>0</v>
      </c>
    </row>
    <row r="28" spans="1:7" ht="12.75" customHeight="1"/>
    <row r="29" spans="1:7" ht="18.75" customHeight="1">
      <c r="A29" s="3" t="s">
        <v>276</v>
      </c>
    </row>
    <row r="30" spans="1:7" ht="17.850000000000001" customHeight="1">
      <c r="A30" s="22" t="s">
        <v>281</v>
      </c>
      <c r="B30" s="3"/>
    </row>
    <row r="31" spans="1:7" ht="27" customHeight="1">
      <c r="A31" s="131" t="s">
        <v>280</v>
      </c>
      <c r="B31" s="471" t="s">
        <v>277</v>
      </c>
      <c r="C31" s="471" t="s">
        <v>270</v>
      </c>
      <c r="D31" s="629" t="s">
        <v>523</v>
      </c>
      <c r="E31" s="630"/>
      <c r="F31" s="471" t="s">
        <v>123</v>
      </c>
      <c r="G31" s="471" t="s">
        <v>59</v>
      </c>
    </row>
    <row r="32" spans="1:7" ht="17.850000000000001" customHeight="1">
      <c r="A32" s="100" t="s">
        <v>60</v>
      </c>
      <c r="B32" s="105"/>
      <c r="C32" s="250"/>
      <c r="D32" s="761"/>
      <c r="E32" s="762"/>
      <c r="F32" s="105"/>
      <c r="G32" s="134"/>
    </row>
    <row r="33" spans="1:7" ht="17.850000000000001" customHeight="1">
      <c r="A33" s="101" t="s">
        <v>61</v>
      </c>
      <c r="B33" s="106"/>
      <c r="C33" s="144"/>
      <c r="D33" s="759"/>
      <c r="E33" s="760"/>
      <c r="F33" s="106"/>
      <c r="G33" s="136"/>
    </row>
    <row r="34" spans="1:7" ht="17.850000000000001" customHeight="1">
      <c r="A34" s="101" t="s">
        <v>62</v>
      </c>
      <c r="B34" s="106"/>
      <c r="C34" s="144"/>
      <c r="D34" s="759"/>
      <c r="E34" s="760"/>
      <c r="F34" s="106"/>
      <c r="G34" s="136"/>
    </row>
    <row r="35" spans="1:7" ht="17.850000000000001" customHeight="1">
      <c r="A35" s="101" t="s">
        <v>63</v>
      </c>
      <c r="B35" s="106"/>
      <c r="C35" s="144"/>
      <c r="D35" s="759"/>
      <c r="E35" s="760"/>
      <c r="F35" s="106"/>
      <c r="G35" s="136"/>
    </row>
    <row r="36" spans="1:7" ht="17.850000000000001" customHeight="1">
      <c r="A36" s="101" t="s">
        <v>64</v>
      </c>
      <c r="B36" s="106"/>
      <c r="C36" s="144"/>
      <c r="D36" s="759"/>
      <c r="E36" s="760"/>
      <c r="F36" s="106"/>
      <c r="G36" s="136"/>
    </row>
    <row r="37" spans="1:7" ht="17.850000000000001" customHeight="1">
      <c r="A37" s="101" t="s">
        <v>65</v>
      </c>
      <c r="B37" s="106"/>
      <c r="C37" s="144"/>
      <c r="D37" s="759"/>
      <c r="E37" s="760"/>
      <c r="F37" s="106"/>
      <c r="G37" s="136"/>
    </row>
    <row r="38" spans="1:7" ht="17.850000000000001" customHeight="1">
      <c r="A38" s="128"/>
      <c r="B38" s="137"/>
      <c r="C38" s="251"/>
      <c r="D38" s="759"/>
      <c r="E38" s="760"/>
      <c r="F38" s="106"/>
      <c r="G38" s="138"/>
    </row>
    <row r="39" spans="1:7" ht="17.850000000000001" customHeight="1">
      <c r="A39" s="129" t="s">
        <v>278</v>
      </c>
      <c r="B39" s="137"/>
      <c r="C39" s="251"/>
      <c r="D39" s="759"/>
      <c r="E39" s="760"/>
      <c r="F39" s="106"/>
      <c r="G39" s="138"/>
    </row>
    <row r="40" spans="1:7" ht="17.850000000000001" customHeight="1">
      <c r="A40" s="129" t="s">
        <v>279</v>
      </c>
      <c r="B40" s="137"/>
      <c r="C40" s="251"/>
      <c r="D40" s="759"/>
      <c r="E40" s="760"/>
      <c r="F40" s="106"/>
      <c r="G40" s="138"/>
    </row>
    <row r="41" spans="1:7" ht="17.850000000000001" customHeight="1">
      <c r="A41" s="130"/>
      <c r="B41" s="107"/>
      <c r="C41" s="145"/>
      <c r="D41" s="767"/>
      <c r="E41" s="768"/>
      <c r="F41" s="107"/>
      <c r="G41" s="140"/>
    </row>
    <row r="42" spans="1:7" ht="20.25" customHeight="1">
      <c r="A42" t="s">
        <v>35</v>
      </c>
    </row>
    <row r="43" spans="1:7" ht="17.850000000000001" customHeight="1">
      <c r="C43" s="60"/>
      <c r="D43" s="751"/>
      <c r="E43" s="751"/>
      <c r="F43" s="750"/>
      <c r="G43" s="750"/>
    </row>
  </sheetData>
  <sheetProtection sheet="1" selectLockedCells="1"/>
  <mergeCells count="45">
    <mergeCell ref="A24:B24"/>
    <mergeCell ref="A25:B25"/>
    <mergeCell ref="A26:B26"/>
    <mergeCell ref="D41:E41"/>
    <mergeCell ref="D35:E35"/>
    <mergeCell ref="D36:E36"/>
    <mergeCell ref="D37:E37"/>
    <mergeCell ref="D38:E38"/>
    <mergeCell ref="D40:E40"/>
    <mergeCell ref="A27:B27"/>
    <mergeCell ref="A17:B17"/>
    <mergeCell ref="A20:B20"/>
    <mergeCell ref="A21:B21"/>
    <mergeCell ref="A22:B22"/>
    <mergeCell ref="A23:B23"/>
    <mergeCell ref="F43:G43"/>
    <mergeCell ref="D43:E43"/>
    <mergeCell ref="D22:E22"/>
    <mergeCell ref="D20:E20"/>
    <mergeCell ref="D21:E21"/>
    <mergeCell ref="D27:E27"/>
    <mergeCell ref="D23:E23"/>
    <mergeCell ref="D33:E33"/>
    <mergeCell ref="D34:E34"/>
    <mergeCell ref="D39:E39"/>
    <mergeCell ref="D31:E31"/>
    <mergeCell ref="D32:E32"/>
    <mergeCell ref="D24:E24"/>
    <mergeCell ref="D25:E25"/>
    <mergeCell ref="D26:E26"/>
    <mergeCell ref="A2:B2"/>
    <mergeCell ref="A9:B9"/>
    <mergeCell ref="E2:G2"/>
    <mergeCell ref="A15:B15"/>
    <mergeCell ref="A10:B10"/>
    <mergeCell ref="E3:F3"/>
    <mergeCell ref="E12:F12"/>
    <mergeCell ref="A16:B16"/>
    <mergeCell ref="A4:B4"/>
    <mergeCell ref="A5:B5"/>
    <mergeCell ref="A6:B6"/>
    <mergeCell ref="A7:B7"/>
    <mergeCell ref="A8:B8"/>
    <mergeCell ref="A12:B12"/>
    <mergeCell ref="A13:B13"/>
  </mergeCells>
  <phoneticPr fontId="6" type="noConversion"/>
  <pageMargins left="0.78740157480314965" right="0.15748031496062992" top="0.74803149606299213" bottom="0.59055118110236227" header="0.31496062992125984" footer="0.51181102362204722"/>
  <pageSetup paperSize="9" scale="96" orientation="portrait" r:id="rId1"/>
  <headerFooter alignWithMargins="0">
    <oddHeader>&amp;R6</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9"/>
  <sheetViews>
    <sheetView showGridLines="0" workbookViewId="0">
      <selection activeCell="B3" sqref="B3:C3"/>
    </sheetView>
  </sheetViews>
  <sheetFormatPr defaultRowHeight="13.2"/>
  <cols>
    <col min="1" max="1" width="36.44140625" customWidth="1"/>
    <col min="2" max="2" width="12" customWidth="1"/>
    <col min="3" max="3" width="2" customWidth="1"/>
    <col min="4" max="4" width="12.88671875" customWidth="1"/>
    <col min="5" max="5" width="11.88671875" customWidth="1"/>
    <col min="6" max="6" width="12.33203125" customWidth="1"/>
    <col min="7" max="7" width="12.44140625" customWidth="1"/>
  </cols>
  <sheetData>
    <row r="1" spans="1:9" ht="15" customHeight="1">
      <c r="A1" s="417" t="s">
        <v>511</v>
      </c>
    </row>
    <row r="2" spans="1:9" ht="23.4">
      <c r="A2" s="202" t="str">
        <f>CONCATENATE("Varsinaiset velat  ",perus!E2)</f>
        <v>Varsinaiset velat  2025</v>
      </c>
      <c r="B2" s="800" t="s">
        <v>68</v>
      </c>
      <c r="C2" s="801"/>
      <c r="D2" s="468" t="s">
        <v>69</v>
      </c>
      <c r="E2" s="475" t="s">
        <v>70</v>
      </c>
      <c r="F2" s="468" t="s">
        <v>71</v>
      </c>
      <c r="G2" s="476" t="s">
        <v>72</v>
      </c>
    </row>
    <row r="3" spans="1:9" ht="17.7" customHeight="1">
      <c r="A3" s="410" t="s">
        <v>513</v>
      </c>
      <c r="B3" s="761"/>
      <c r="C3" s="762"/>
      <c r="D3" s="108"/>
      <c r="E3" s="143"/>
      <c r="F3" s="108"/>
      <c r="G3" s="109" t="s">
        <v>31</v>
      </c>
    </row>
    <row r="4" spans="1:9" ht="17.7" customHeight="1">
      <c r="A4" s="411" t="s">
        <v>508</v>
      </c>
      <c r="B4" s="759"/>
      <c r="C4" s="760"/>
      <c r="D4" s="110" t="s">
        <v>31</v>
      </c>
      <c r="E4" s="106" t="s">
        <v>31</v>
      </c>
      <c r="F4" s="110"/>
      <c r="G4" s="111" t="s">
        <v>35</v>
      </c>
    </row>
    <row r="5" spans="1:9" ht="17.7" customHeight="1">
      <c r="A5" s="411" t="s">
        <v>509</v>
      </c>
      <c r="B5" s="759"/>
      <c r="C5" s="760"/>
      <c r="D5" s="110" t="s">
        <v>31</v>
      </c>
      <c r="E5" s="106" t="s">
        <v>31</v>
      </c>
      <c r="F5" s="110"/>
      <c r="G5" s="111" t="s">
        <v>31</v>
      </c>
    </row>
    <row r="6" spans="1:9" ht="17.7" customHeight="1">
      <c r="A6" s="412" t="s">
        <v>510</v>
      </c>
      <c r="B6" s="767"/>
      <c r="C6" s="768"/>
      <c r="D6" s="112" t="s">
        <v>31</v>
      </c>
      <c r="E6" s="107" t="s">
        <v>31</v>
      </c>
      <c r="F6" s="112"/>
      <c r="G6" s="113" t="s">
        <v>35</v>
      </c>
    </row>
    <row r="7" spans="1:9" ht="17.7" customHeight="1">
      <c r="A7" s="410" t="s">
        <v>514</v>
      </c>
      <c r="B7" s="761"/>
      <c r="C7" s="762"/>
      <c r="D7" s="108" t="s">
        <v>31</v>
      </c>
      <c r="E7" s="143" t="s">
        <v>31</v>
      </c>
      <c r="F7" s="108"/>
      <c r="G7" s="109" t="s">
        <v>31</v>
      </c>
    </row>
    <row r="8" spans="1:9" ht="17.7" customHeight="1">
      <c r="A8" s="411" t="s">
        <v>508</v>
      </c>
      <c r="B8" s="759"/>
      <c r="C8" s="760"/>
      <c r="D8" s="110" t="s">
        <v>31</v>
      </c>
      <c r="E8" s="106" t="s">
        <v>31</v>
      </c>
      <c r="F8" s="110"/>
      <c r="G8" s="111" t="s">
        <v>31</v>
      </c>
    </row>
    <row r="9" spans="1:9" ht="17.7" customHeight="1">
      <c r="A9" s="411" t="s">
        <v>509</v>
      </c>
      <c r="B9" s="786"/>
      <c r="C9" s="760"/>
      <c r="D9" s="110" t="s">
        <v>31</v>
      </c>
      <c r="E9" s="106" t="s">
        <v>31</v>
      </c>
      <c r="F9" s="110"/>
      <c r="G9" s="111" t="s">
        <v>31</v>
      </c>
    </row>
    <row r="10" spans="1:9" ht="17.7" customHeight="1">
      <c r="A10" s="413" t="s">
        <v>510</v>
      </c>
      <c r="B10" s="785"/>
      <c r="C10" s="768"/>
      <c r="D10" s="112" t="s">
        <v>31</v>
      </c>
      <c r="E10" s="107"/>
      <c r="F10" s="112"/>
      <c r="G10" s="113"/>
    </row>
    <row r="11" spans="1:9" ht="17.7" customHeight="1">
      <c r="A11" s="414" t="s">
        <v>512</v>
      </c>
      <c r="B11" s="761"/>
      <c r="C11" s="762"/>
      <c r="D11" s="108" t="s">
        <v>31</v>
      </c>
      <c r="E11" s="374" t="s">
        <v>31</v>
      </c>
      <c r="F11" s="108"/>
      <c r="G11" s="109"/>
    </row>
    <row r="12" spans="1:9" ht="17.7" customHeight="1">
      <c r="A12" s="415" t="s">
        <v>508</v>
      </c>
      <c r="B12" s="759"/>
      <c r="C12" s="760"/>
      <c r="D12" s="110"/>
      <c r="E12" s="106"/>
      <c r="F12" s="110"/>
      <c r="G12" s="111"/>
    </row>
    <row r="13" spans="1:9" ht="17.7" customHeight="1">
      <c r="A13" s="412" t="s">
        <v>510</v>
      </c>
      <c r="B13" s="767"/>
      <c r="C13" s="768"/>
      <c r="D13" s="112" t="s">
        <v>31</v>
      </c>
      <c r="E13" s="107" t="s">
        <v>31</v>
      </c>
      <c r="F13" s="112"/>
      <c r="G13" s="113"/>
      <c r="I13" s="13"/>
    </row>
    <row r="14" spans="1:9" ht="17.7" customHeight="1">
      <c r="A14" s="416" t="s">
        <v>515</v>
      </c>
      <c r="B14" s="787"/>
      <c r="C14" s="788"/>
      <c r="D14" s="376"/>
      <c r="E14" s="375" t="s">
        <v>31</v>
      </c>
      <c r="F14" s="376"/>
      <c r="G14" s="134"/>
    </row>
    <row r="15" spans="1:9" ht="17.7" customHeight="1">
      <c r="A15" s="411" t="s">
        <v>508</v>
      </c>
      <c r="B15" s="759"/>
      <c r="C15" s="760"/>
      <c r="D15" s="144" t="s">
        <v>31</v>
      </c>
      <c r="E15" s="135" t="s">
        <v>31</v>
      </c>
      <c r="F15" s="144"/>
      <c r="G15" s="136"/>
    </row>
    <row r="16" spans="1:9" ht="17.7" customHeight="1">
      <c r="A16" s="412" t="s">
        <v>510</v>
      </c>
      <c r="B16" s="774"/>
      <c r="C16" s="768"/>
      <c r="D16" s="145"/>
      <c r="E16" s="139"/>
      <c r="F16" s="145"/>
      <c r="G16" s="140"/>
    </row>
    <row r="17" spans="1:9" ht="9.9" customHeight="1"/>
    <row r="18" spans="1:9" ht="17.7" customHeight="1">
      <c r="A18" s="777" t="s">
        <v>301</v>
      </c>
      <c r="B18" s="709"/>
      <c r="C18" s="709"/>
      <c r="D18" s="739"/>
      <c r="E18" s="775"/>
      <c r="F18" s="776"/>
      <c r="G18" s="46"/>
    </row>
    <row r="19" spans="1:9" ht="17.7" customHeight="1">
      <c r="A19" s="784" t="s">
        <v>302</v>
      </c>
      <c r="B19" s="683"/>
      <c r="C19" s="683"/>
      <c r="D19" s="684"/>
      <c r="E19" s="779"/>
      <c r="F19" s="780"/>
      <c r="G19" s="46"/>
    </row>
    <row r="20" spans="1:9" ht="17.7" customHeight="1">
      <c r="A20" s="782" t="s">
        <v>386</v>
      </c>
      <c r="B20" s="783"/>
      <c r="C20" s="783"/>
      <c r="D20" s="770"/>
      <c r="E20" s="774"/>
      <c r="F20" s="781"/>
      <c r="G20" s="46"/>
    </row>
    <row r="21" spans="1:9" ht="21.9" customHeight="1">
      <c r="A21" s="773" t="s">
        <v>442</v>
      </c>
      <c r="B21" s="638"/>
      <c r="C21" s="638"/>
      <c r="D21" s="638"/>
      <c r="E21" s="638"/>
      <c r="F21" s="638"/>
      <c r="G21" s="638"/>
    </row>
    <row r="22" spans="1:9" ht="20.100000000000001" customHeight="1">
      <c r="A22" s="778" t="str">
        <f>CONCATENATE("Myyntisaamiset 31.12. ",perus!E2 )</f>
        <v>Myyntisaamiset 31.12. 2025</v>
      </c>
      <c r="B22" s="778"/>
      <c r="C22" s="14"/>
      <c r="D22" s="771" t="str">
        <f>CONCATENATE("Muut saamiset 31.12. ",perus!E2)</f>
        <v>Muut saamiset 31.12. 2025</v>
      </c>
      <c r="E22" s="772"/>
      <c r="F22" s="772"/>
      <c r="G22" s="772"/>
      <c r="H22" t="s">
        <v>31</v>
      </c>
    </row>
    <row r="23" spans="1:9" ht="17.399999999999999" customHeight="1">
      <c r="A23" s="146" t="s">
        <v>31</v>
      </c>
      <c r="B23" s="109"/>
      <c r="C23" s="6"/>
      <c r="D23" s="802" t="s">
        <v>446</v>
      </c>
      <c r="E23" s="803"/>
      <c r="F23" s="804"/>
      <c r="G23" s="109"/>
    </row>
    <row r="24" spans="1:9" ht="17.399999999999999" customHeight="1">
      <c r="A24" s="147" t="s">
        <v>31</v>
      </c>
      <c r="B24" s="111"/>
      <c r="C24" s="6"/>
      <c r="D24" s="805"/>
      <c r="E24" s="806"/>
      <c r="F24" s="806"/>
      <c r="G24" s="113"/>
    </row>
    <row r="25" spans="1:9" ht="17.399999999999999" customHeight="1">
      <c r="A25" s="147" t="s">
        <v>31</v>
      </c>
      <c r="B25" s="111"/>
      <c r="C25" s="6"/>
      <c r="D25" s="771" t="str">
        <f>CONCATENATE("Tukisaamiset 31.12. ",perus!E2)</f>
        <v>Tukisaamiset 31.12. 2025</v>
      </c>
      <c r="E25" s="772"/>
      <c r="F25" s="772"/>
      <c r="G25" s="772"/>
    </row>
    <row r="26" spans="1:9" ht="17.399999999999999" customHeight="1">
      <c r="A26" s="148"/>
      <c r="B26" s="113"/>
      <c r="C26" s="6"/>
      <c r="D26" s="796"/>
      <c r="E26" s="797"/>
      <c r="F26" s="797"/>
      <c r="G26" s="109"/>
    </row>
    <row r="27" spans="1:9" ht="17.399999999999999" customHeight="1">
      <c r="A27" s="792" t="str">
        <f>CONCATENATE("Ostovelat 31.12. ",perus!E2 )</f>
        <v>Ostovelat 31.12. 2025</v>
      </c>
      <c r="B27" s="792"/>
      <c r="D27" s="798"/>
      <c r="E27" s="799"/>
      <c r="F27" s="799"/>
      <c r="G27" s="111"/>
      <c r="I27" s="5"/>
    </row>
    <row r="28" spans="1:9" ht="17.399999999999999" customHeight="1">
      <c r="A28" s="146" t="s">
        <v>31</v>
      </c>
      <c r="B28" s="109"/>
      <c r="C28" s="6"/>
      <c r="D28" s="794" t="s">
        <v>31</v>
      </c>
      <c r="E28" s="795"/>
      <c r="F28" s="795"/>
      <c r="G28" s="111"/>
    </row>
    <row r="29" spans="1:9" ht="17.399999999999999" customHeight="1">
      <c r="A29" s="147" t="s">
        <v>31</v>
      </c>
      <c r="B29" s="111"/>
      <c r="C29" s="6"/>
      <c r="D29" s="794" t="s">
        <v>31</v>
      </c>
      <c r="E29" s="795"/>
      <c r="F29" s="795"/>
      <c r="G29" s="111"/>
    </row>
    <row r="30" spans="1:9" ht="17.399999999999999" customHeight="1">
      <c r="A30" s="148" t="s">
        <v>31</v>
      </c>
      <c r="B30" s="113"/>
      <c r="C30" s="6"/>
      <c r="D30" s="794" t="s">
        <v>31</v>
      </c>
      <c r="E30" s="795"/>
      <c r="F30" s="795"/>
      <c r="G30" s="111"/>
    </row>
    <row r="31" spans="1:9" ht="17.399999999999999" customHeight="1">
      <c r="A31" s="792" t="s">
        <v>335</v>
      </c>
      <c r="B31" s="792"/>
      <c r="C31" s="6"/>
      <c r="D31" s="789"/>
      <c r="E31" s="790"/>
      <c r="F31" s="791"/>
      <c r="G31" s="111"/>
    </row>
    <row r="32" spans="1:9" ht="17.399999999999999" customHeight="1">
      <c r="A32" s="146"/>
      <c r="B32" s="109"/>
      <c r="C32" s="6"/>
      <c r="D32" s="798"/>
      <c r="E32" s="799"/>
      <c r="F32" s="799"/>
      <c r="G32" s="111"/>
    </row>
    <row r="33" spans="1:11" ht="17.399999999999999" customHeight="1">
      <c r="A33" s="149" t="s">
        <v>31</v>
      </c>
      <c r="B33" s="113"/>
      <c r="C33" s="6"/>
      <c r="D33" s="807" t="s">
        <v>31</v>
      </c>
      <c r="E33" s="808"/>
      <c r="F33" s="808"/>
      <c r="G33" s="113"/>
    </row>
    <row r="34" spans="1:11" ht="20.100000000000001" customHeight="1">
      <c r="A34" s="3" t="s">
        <v>300</v>
      </c>
      <c r="B34" s="5"/>
      <c r="C34" s="6"/>
      <c r="D34" s="6" t="s">
        <v>31</v>
      </c>
      <c r="E34" s="6" t="s">
        <v>31</v>
      </c>
      <c r="G34" s="6" t="s">
        <v>31</v>
      </c>
    </row>
    <row r="35" spans="1:11" ht="16.5" customHeight="1">
      <c r="A35" s="765" t="s">
        <v>362</v>
      </c>
      <c r="B35" s="793"/>
      <c r="C35" s="766"/>
      <c r="D35" s="472" t="s">
        <v>73</v>
      </c>
      <c r="E35" s="472" t="s">
        <v>74</v>
      </c>
      <c r="F35" s="472" t="s">
        <v>20</v>
      </c>
      <c r="G35" s="472" t="s">
        <v>75</v>
      </c>
    </row>
    <row r="36" spans="1:11" ht="17.399999999999999" customHeight="1">
      <c r="A36" s="809" t="s">
        <v>88</v>
      </c>
      <c r="B36" s="810"/>
      <c r="C36" s="811"/>
      <c r="D36" s="150"/>
      <c r="E36" s="151"/>
      <c r="F36" s="150"/>
      <c r="G36" s="152" t="s">
        <v>31</v>
      </c>
    </row>
    <row r="37" spans="1:11" ht="17.399999999999999" customHeight="1">
      <c r="A37" s="676"/>
      <c r="B37" s="677"/>
      <c r="C37" s="687"/>
      <c r="D37" s="150"/>
      <c r="E37" s="151"/>
      <c r="F37" s="150"/>
      <c r="G37" s="152"/>
    </row>
    <row r="38" spans="1:11" ht="17.399999999999999" customHeight="1">
      <c r="A38" s="685" t="s">
        <v>270</v>
      </c>
      <c r="B38" s="686"/>
      <c r="C38" s="687"/>
      <c r="D38" s="153"/>
      <c r="E38" s="154"/>
      <c r="F38" s="153"/>
      <c r="G38" s="161"/>
    </row>
    <row r="39" spans="1:11" ht="17.399999999999999" customHeight="1">
      <c r="A39" s="676"/>
      <c r="B39" s="677"/>
      <c r="C39" s="687"/>
      <c r="D39" s="153"/>
      <c r="E39" s="154"/>
      <c r="F39" s="153"/>
      <c r="G39" s="118"/>
    </row>
    <row r="40" spans="1:11" ht="17.399999999999999" customHeight="1">
      <c r="A40" s="685" t="s">
        <v>361</v>
      </c>
      <c r="B40" s="686"/>
      <c r="C40" s="687"/>
      <c r="D40" s="153"/>
      <c r="E40" s="154"/>
      <c r="F40" s="153"/>
      <c r="G40" s="161"/>
    </row>
    <row r="41" spans="1:11" ht="17.399999999999999" customHeight="1">
      <c r="A41" s="673"/>
      <c r="B41" s="674"/>
      <c r="C41" s="749"/>
      <c r="D41" s="155"/>
      <c r="E41" s="156"/>
      <c r="F41" s="155"/>
      <c r="G41" s="119"/>
      <c r="K41" s="13"/>
    </row>
    <row r="42" spans="1:11" ht="18.75" customHeight="1">
      <c r="A42" s="3" t="s">
        <v>363</v>
      </c>
    </row>
    <row r="43" spans="1:11" ht="17.7" customHeight="1">
      <c r="A43" s="103" t="s">
        <v>353</v>
      </c>
      <c r="B43" s="109"/>
      <c r="C43" s="6"/>
      <c r="D43" s="690" t="s">
        <v>405</v>
      </c>
      <c r="E43" s="709"/>
      <c r="F43" s="739"/>
      <c r="G43" s="157"/>
    </row>
    <row r="44" spans="1:11" ht="17.7" customHeight="1">
      <c r="A44" s="43" t="s">
        <v>367</v>
      </c>
      <c r="B44" s="111"/>
      <c r="C44" s="6"/>
      <c r="D44" s="679" t="s">
        <v>406</v>
      </c>
      <c r="E44" s="683"/>
      <c r="F44" s="684"/>
      <c r="G44" s="158"/>
    </row>
    <row r="45" spans="1:11" ht="17.7" customHeight="1">
      <c r="A45" s="101" t="s">
        <v>391</v>
      </c>
      <c r="B45" s="111"/>
      <c r="C45" s="6"/>
      <c r="D45" s="682" t="s">
        <v>364</v>
      </c>
      <c r="E45" s="683"/>
      <c r="F45" s="684"/>
      <c r="G45" s="159"/>
    </row>
    <row r="46" spans="1:11" ht="17.7" customHeight="1">
      <c r="A46" s="104" t="s">
        <v>366</v>
      </c>
      <c r="B46" s="111"/>
      <c r="C46" s="6"/>
      <c r="D46" s="129" t="s">
        <v>365</v>
      </c>
      <c r="E46" s="293"/>
      <c r="F46" s="294"/>
      <c r="G46" s="159"/>
    </row>
    <row r="47" spans="1:11" ht="17.7" customHeight="1">
      <c r="A47" s="45" t="s">
        <v>368</v>
      </c>
      <c r="B47" s="296"/>
      <c r="C47" s="142"/>
      <c r="D47" s="769" t="s">
        <v>407</v>
      </c>
      <c r="E47" s="783"/>
      <c r="F47" s="770"/>
      <c r="G47" s="160"/>
    </row>
    <row r="48" spans="1:11" ht="17.25" customHeight="1">
      <c r="B48" s="295"/>
      <c r="C48" s="6"/>
      <c r="E48" s="5"/>
      <c r="G48" s="162"/>
    </row>
    <row r="49" spans="2:7" ht="17.25" customHeight="1">
      <c r="B49" s="295"/>
      <c r="C49" s="6"/>
      <c r="E49" s="5"/>
      <c r="G49" s="162"/>
    </row>
  </sheetData>
  <sheetProtection sheet="1" selectLockedCells="1"/>
  <mergeCells count="48">
    <mergeCell ref="B2:C2"/>
    <mergeCell ref="B12:C12"/>
    <mergeCell ref="D47:F47"/>
    <mergeCell ref="D45:F45"/>
    <mergeCell ref="D43:F43"/>
    <mergeCell ref="D44:F44"/>
    <mergeCell ref="A38:C38"/>
    <mergeCell ref="D32:F32"/>
    <mergeCell ref="A41:C41"/>
    <mergeCell ref="A39:C39"/>
    <mergeCell ref="A40:C40"/>
    <mergeCell ref="D23:F23"/>
    <mergeCell ref="D24:F24"/>
    <mergeCell ref="D33:F33"/>
    <mergeCell ref="A36:C36"/>
    <mergeCell ref="A37:C37"/>
    <mergeCell ref="D31:F31"/>
    <mergeCell ref="A31:B31"/>
    <mergeCell ref="A35:C35"/>
    <mergeCell ref="D30:F30"/>
    <mergeCell ref="D26:F26"/>
    <mergeCell ref="D29:F29"/>
    <mergeCell ref="D28:F28"/>
    <mergeCell ref="D27:F27"/>
    <mergeCell ref="A27:B27"/>
    <mergeCell ref="B3:C3"/>
    <mergeCell ref="B4:C4"/>
    <mergeCell ref="B5:C5"/>
    <mergeCell ref="B6:C6"/>
    <mergeCell ref="A20:D20"/>
    <mergeCell ref="A19:D19"/>
    <mergeCell ref="B7:C7"/>
    <mergeCell ref="B8:C8"/>
    <mergeCell ref="B10:C10"/>
    <mergeCell ref="B9:C9"/>
    <mergeCell ref="B11:C11"/>
    <mergeCell ref="B13:C13"/>
    <mergeCell ref="B14:C14"/>
    <mergeCell ref="D25:G25"/>
    <mergeCell ref="A21:G21"/>
    <mergeCell ref="D22:G22"/>
    <mergeCell ref="B15:C15"/>
    <mergeCell ref="B16:C16"/>
    <mergeCell ref="E18:F18"/>
    <mergeCell ref="A18:D18"/>
    <mergeCell ref="A22:B22"/>
    <mergeCell ref="E19:F19"/>
    <mergeCell ref="E20:F20"/>
  </mergeCells>
  <phoneticPr fontId="6" type="noConversion"/>
  <pageMargins left="0.51181102362204722" right="0.35433070866141736" top="0.55118110236220474" bottom="0.19685039370078741" header="0.31496062992125984" footer="0.39370078740157483"/>
  <pageSetup paperSize="9" scale="88" orientation="portrait" r:id="rId1"/>
  <headerFooter alignWithMargins="0">
    <oddHeader>&amp;L &amp;R7</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29"/>
  <sheetViews>
    <sheetView workbookViewId="0">
      <selection activeCell="A6" sqref="A6"/>
    </sheetView>
  </sheetViews>
  <sheetFormatPr defaultColWidth="9.109375" defaultRowHeight="13.2"/>
  <cols>
    <col min="1" max="1" width="25.6640625" style="322" customWidth="1"/>
    <col min="2" max="2" width="11.33203125" style="322" customWidth="1"/>
    <col min="3" max="3" width="9.6640625" style="322" customWidth="1"/>
    <col min="4" max="4" width="9.33203125" style="322" customWidth="1"/>
    <col min="5" max="5" width="7.88671875" style="322" customWidth="1"/>
    <col min="6" max="6" width="12.5546875" style="322" customWidth="1"/>
    <col min="7" max="7" width="8.44140625" style="322" customWidth="1"/>
    <col min="8" max="8" width="8.5546875" style="322" customWidth="1"/>
    <col min="9" max="9" width="9.33203125" style="322" customWidth="1"/>
    <col min="10" max="10" width="12.6640625" style="322" customWidth="1"/>
    <col min="11" max="11" width="8.88671875" style="322" customWidth="1"/>
    <col min="12" max="16384" width="9.109375" style="322"/>
  </cols>
  <sheetData>
    <row r="1" spans="1:12" ht="17.399999999999999">
      <c r="A1" s="321" t="s">
        <v>113</v>
      </c>
    </row>
    <row r="2" spans="1:12" ht="19.5" customHeight="1">
      <c r="A2" s="323" t="s">
        <v>114</v>
      </c>
      <c r="B2" s="324">
        <f>perus!E2</f>
        <v>2025</v>
      </c>
    </row>
    <row r="3" spans="1:12" ht="24" customHeight="1">
      <c r="A3" s="325" t="s">
        <v>115</v>
      </c>
    </row>
    <row r="4" spans="1:12" ht="21" customHeight="1">
      <c r="A4" s="326"/>
      <c r="B4" s="326"/>
      <c r="C4" s="326"/>
      <c r="D4" s="326"/>
      <c r="E4" s="327"/>
      <c r="F4" s="431" t="s">
        <v>116</v>
      </c>
      <c r="G4" s="812" t="s">
        <v>117</v>
      </c>
      <c r="H4" s="813"/>
      <c r="I4" s="813"/>
      <c r="J4" s="814"/>
    </row>
    <row r="5" spans="1:12" ht="42" customHeight="1">
      <c r="A5" s="328" t="s">
        <v>307</v>
      </c>
      <c r="B5" s="329" t="s">
        <v>315</v>
      </c>
      <c r="C5" s="329" t="s">
        <v>118</v>
      </c>
      <c r="D5" s="329" t="s">
        <v>119</v>
      </c>
      <c r="E5" s="329" t="s">
        <v>306</v>
      </c>
      <c r="F5" s="329" t="s">
        <v>451</v>
      </c>
      <c r="G5" s="329" t="s">
        <v>120</v>
      </c>
      <c r="H5" s="329" t="s">
        <v>121</v>
      </c>
      <c r="I5" s="329" t="s">
        <v>122</v>
      </c>
      <c r="J5" s="329" t="s">
        <v>123</v>
      </c>
    </row>
    <row r="6" spans="1:12" ht="25.5" customHeight="1">
      <c r="A6" s="418"/>
      <c r="B6" s="419"/>
      <c r="C6" s="419"/>
      <c r="D6" s="419"/>
      <c r="E6" s="419"/>
      <c r="F6" s="419"/>
      <c r="G6" s="419"/>
      <c r="H6" s="419"/>
      <c r="I6" s="419"/>
      <c r="J6" s="420"/>
    </row>
    <row r="7" spans="1:12" ht="25.5" customHeight="1">
      <c r="A7" s="421" t="s">
        <v>31</v>
      </c>
      <c r="B7" s="422" t="s">
        <v>31</v>
      </c>
      <c r="C7" s="422"/>
      <c r="D7" s="422"/>
      <c r="E7" s="422"/>
      <c r="F7" s="422"/>
      <c r="G7" s="422"/>
      <c r="H7" s="422"/>
      <c r="I7" s="422"/>
      <c r="J7" s="423"/>
    </row>
    <row r="8" spans="1:12" ht="25.5" customHeight="1">
      <c r="A8" s="424"/>
      <c r="B8" s="422"/>
      <c r="C8" s="422"/>
      <c r="D8" s="422"/>
      <c r="E8" s="422"/>
      <c r="F8" s="422"/>
      <c r="G8" s="422"/>
      <c r="H8" s="422"/>
      <c r="I8" s="422"/>
      <c r="J8" s="423"/>
    </row>
    <row r="9" spans="1:12" ht="25.5" customHeight="1">
      <c r="A9" s="424"/>
      <c r="B9" s="422"/>
      <c r="C9" s="422"/>
      <c r="D9" s="422"/>
      <c r="E9" s="422"/>
      <c r="F9" s="422"/>
      <c r="G9" s="422"/>
      <c r="H9" s="422"/>
      <c r="I9" s="422"/>
      <c r="J9" s="423"/>
    </row>
    <row r="10" spans="1:12" ht="25.5" customHeight="1">
      <c r="A10" s="424"/>
      <c r="B10" s="422"/>
      <c r="C10" s="422"/>
      <c r="D10" s="422"/>
      <c r="E10" s="422"/>
      <c r="F10" s="422"/>
      <c r="G10" s="422"/>
      <c r="H10" s="422"/>
      <c r="I10" s="422"/>
      <c r="J10" s="423"/>
    </row>
    <row r="11" spans="1:12" ht="25.5" customHeight="1">
      <c r="A11" s="425"/>
      <c r="B11" s="426"/>
      <c r="C11" s="426"/>
      <c r="D11" s="426"/>
      <c r="E11" s="426"/>
      <c r="F11" s="426"/>
      <c r="G11" s="426"/>
      <c r="H11" s="426"/>
      <c r="I11" s="426"/>
      <c r="J11" s="427"/>
    </row>
    <row r="13" spans="1:12" ht="21" customHeight="1">
      <c r="A13" s="325" t="s">
        <v>452</v>
      </c>
    </row>
    <row r="14" spans="1:12" ht="21" customHeight="1">
      <c r="A14" s="330"/>
      <c r="B14" s="330"/>
      <c r="C14" s="330"/>
      <c r="D14" s="330"/>
      <c r="E14" s="331"/>
      <c r="F14" s="330"/>
      <c r="G14" s="330"/>
      <c r="H14" s="331"/>
      <c r="J14" s="432" t="s">
        <v>116</v>
      </c>
      <c r="K14" s="812" t="s">
        <v>338</v>
      </c>
      <c r="L14" s="814"/>
    </row>
    <row r="15" spans="1:12" ht="52.8">
      <c r="A15" s="332" t="s">
        <v>126</v>
      </c>
      <c r="B15" s="333" t="s">
        <v>76</v>
      </c>
      <c r="C15" s="333" t="s">
        <v>329</v>
      </c>
      <c r="D15" s="815" t="s">
        <v>443</v>
      </c>
      <c r="E15" s="816"/>
      <c r="F15" s="333" t="s">
        <v>308</v>
      </c>
      <c r="G15" s="333" t="s">
        <v>309</v>
      </c>
      <c r="H15" s="333" t="s">
        <v>310</v>
      </c>
      <c r="I15" s="333" t="s">
        <v>311</v>
      </c>
      <c r="J15" s="333" t="s">
        <v>451</v>
      </c>
      <c r="K15" s="333" t="s">
        <v>336</v>
      </c>
      <c r="L15" s="333" t="s">
        <v>337</v>
      </c>
    </row>
    <row r="16" spans="1:12" ht="12.75" customHeight="1">
      <c r="A16" s="817"/>
      <c r="B16" s="821"/>
      <c r="C16" s="819"/>
      <c r="D16" s="336" t="s">
        <v>127</v>
      </c>
      <c r="E16" s="428"/>
      <c r="F16" s="830"/>
      <c r="G16" s="821"/>
      <c r="H16" s="821"/>
      <c r="I16" s="821"/>
      <c r="J16" s="821"/>
      <c r="K16" s="821"/>
      <c r="L16" s="819"/>
    </row>
    <row r="17" spans="1:12" ht="12.75" customHeight="1">
      <c r="A17" s="818"/>
      <c r="B17" s="822"/>
      <c r="C17" s="820"/>
      <c r="D17" s="337" t="s">
        <v>128</v>
      </c>
      <c r="E17" s="429"/>
      <c r="F17" s="831"/>
      <c r="G17" s="822"/>
      <c r="H17" s="822"/>
      <c r="I17" s="822"/>
      <c r="J17" s="822"/>
      <c r="K17" s="822"/>
      <c r="L17" s="820"/>
    </row>
    <row r="18" spans="1:12" ht="12.75" customHeight="1">
      <c r="A18" s="818"/>
      <c r="B18" s="822"/>
      <c r="C18" s="820"/>
      <c r="D18" s="338" t="s">
        <v>129</v>
      </c>
      <c r="E18" s="430"/>
      <c r="F18" s="831"/>
      <c r="G18" s="822"/>
      <c r="H18" s="822"/>
      <c r="I18" s="822"/>
      <c r="J18" s="822"/>
      <c r="K18" s="822"/>
      <c r="L18" s="820"/>
    </row>
    <row r="19" spans="1:12" ht="12.75" customHeight="1">
      <c r="A19" s="823"/>
      <c r="B19" s="826"/>
      <c r="C19" s="828"/>
      <c r="D19" s="337" t="s">
        <v>127</v>
      </c>
      <c r="E19" s="428"/>
      <c r="F19" s="832"/>
      <c r="G19" s="826"/>
      <c r="H19" s="826"/>
      <c r="I19" s="826"/>
      <c r="J19" s="826"/>
      <c r="K19" s="826"/>
      <c r="L19" s="828"/>
    </row>
    <row r="20" spans="1:12" ht="12.75" customHeight="1">
      <c r="A20" s="824"/>
      <c r="B20" s="822"/>
      <c r="C20" s="820"/>
      <c r="D20" s="337" t="s">
        <v>128</v>
      </c>
      <c r="E20" s="429"/>
      <c r="F20" s="831"/>
      <c r="G20" s="822"/>
      <c r="H20" s="822"/>
      <c r="I20" s="822"/>
      <c r="J20" s="822"/>
      <c r="K20" s="822"/>
      <c r="L20" s="820"/>
    </row>
    <row r="21" spans="1:12" ht="12.75" customHeight="1">
      <c r="A21" s="824"/>
      <c r="B21" s="822"/>
      <c r="C21" s="820"/>
      <c r="D21" s="338" t="s">
        <v>129</v>
      </c>
      <c r="E21" s="430"/>
      <c r="F21" s="831"/>
      <c r="G21" s="822"/>
      <c r="H21" s="822"/>
      <c r="I21" s="822"/>
      <c r="J21" s="822"/>
      <c r="K21" s="822"/>
      <c r="L21" s="820"/>
    </row>
    <row r="22" spans="1:12" ht="12.75" customHeight="1">
      <c r="A22" s="823"/>
      <c r="B22" s="826"/>
      <c r="C22" s="828"/>
      <c r="D22" s="337" t="s">
        <v>127</v>
      </c>
      <c r="E22" s="428"/>
      <c r="F22" s="832"/>
      <c r="G22" s="826"/>
      <c r="H22" s="826"/>
      <c r="I22" s="826"/>
      <c r="J22" s="826"/>
      <c r="K22" s="826"/>
      <c r="L22" s="828"/>
    </row>
    <row r="23" spans="1:12" ht="12.75" customHeight="1">
      <c r="A23" s="824"/>
      <c r="B23" s="822"/>
      <c r="C23" s="820"/>
      <c r="D23" s="337" t="s">
        <v>128</v>
      </c>
      <c r="E23" s="429"/>
      <c r="F23" s="831"/>
      <c r="G23" s="822"/>
      <c r="H23" s="822"/>
      <c r="I23" s="822"/>
      <c r="J23" s="822"/>
      <c r="K23" s="822"/>
      <c r="L23" s="820"/>
    </row>
    <row r="24" spans="1:12" ht="12.75" customHeight="1">
      <c r="A24" s="824"/>
      <c r="B24" s="822"/>
      <c r="C24" s="820"/>
      <c r="D24" s="338" t="s">
        <v>129</v>
      </c>
      <c r="E24" s="430"/>
      <c r="F24" s="831"/>
      <c r="G24" s="822"/>
      <c r="H24" s="822"/>
      <c r="I24" s="822"/>
      <c r="J24" s="822"/>
      <c r="K24" s="822"/>
      <c r="L24" s="820"/>
    </row>
    <row r="25" spans="1:12" ht="12.75" customHeight="1">
      <c r="A25" s="823"/>
      <c r="B25" s="826" t="s">
        <v>31</v>
      </c>
      <c r="C25" s="828"/>
      <c r="D25" s="337" t="s">
        <v>127</v>
      </c>
      <c r="E25" s="428"/>
      <c r="F25" s="832"/>
      <c r="G25" s="826"/>
      <c r="H25" s="826"/>
      <c r="I25" s="826"/>
      <c r="J25" s="826"/>
      <c r="K25" s="826"/>
      <c r="L25" s="828"/>
    </row>
    <row r="26" spans="1:12" ht="12.75" customHeight="1">
      <c r="A26" s="824"/>
      <c r="B26" s="822"/>
      <c r="C26" s="820"/>
      <c r="D26" s="337" t="s">
        <v>128</v>
      </c>
      <c r="E26" s="429"/>
      <c r="F26" s="831"/>
      <c r="G26" s="822"/>
      <c r="H26" s="822"/>
      <c r="I26" s="822"/>
      <c r="J26" s="822"/>
      <c r="K26" s="822"/>
      <c r="L26" s="820"/>
    </row>
    <row r="27" spans="1:12" ht="12.75" customHeight="1">
      <c r="A27" s="825"/>
      <c r="B27" s="827"/>
      <c r="C27" s="829"/>
      <c r="D27" s="338" t="s">
        <v>129</v>
      </c>
      <c r="E27" s="430"/>
      <c r="F27" s="833"/>
      <c r="G27" s="827"/>
      <c r="H27" s="827"/>
      <c r="I27" s="827"/>
      <c r="J27" s="827"/>
      <c r="K27" s="827"/>
      <c r="L27" s="829"/>
    </row>
    <row r="29" spans="1:12">
      <c r="A29" s="335"/>
    </row>
  </sheetData>
  <sheetProtection sheet="1" selectLockedCells="1"/>
  <mergeCells count="43">
    <mergeCell ref="L19:L21"/>
    <mergeCell ref="L25:L27"/>
    <mergeCell ref="G22:G24"/>
    <mergeCell ref="H22:H24"/>
    <mergeCell ref="I22:I24"/>
    <mergeCell ref="G25:G27"/>
    <mergeCell ref="H25:H27"/>
    <mergeCell ref="I25:I27"/>
    <mergeCell ref="J25:J27"/>
    <mergeCell ref="J22:J24"/>
    <mergeCell ref="L22:L24"/>
    <mergeCell ref="K22:K24"/>
    <mergeCell ref="K25:K27"/>
    <mergeCell ref="G19:G21"/>
    <mergeCell ref="H19:H21"/>
    <mergeCell ref="I19:I21"/>
    <mergeCell ref="J19:J21"/>
    <mergeCell ref="K19:K21"/>
    <mergeCell ref="C25:C27"/>
    <mergeCell ref="F16:F18"/>
    <mergeCell ref="F19:F21"/>
    <mergeCell ref="F22:F24"/>
    <mergeCell ref="F25:F27"/>
    <mergeCell ref="C19:C21"/>
    <mergeCell ref="C22:C24"/>
    <mergeCell ref="A19:A21"/>
    <mergeCell ref="A22:A24"/>
    <mergeCell ref="A25:A27"/>
    <mergeCell ref="B16:B18"/>
    <mergeCell ref="B19:B21"/>
    <mergeCell ref="B22:B24"/>
    <mergeCell ref="B25:B27"/>
    <mergeCell ref="G4:J4"/>
    <mergeCell ref="K14:L14"/>
    <mergeCell ref="D15:E15"/>
    <mergeCell ref="A16:A18"/>
    <mergeCell ref="C16:C18"/>
    <mergeCell ref="G16:G18"/>
    <mergeCell ref="H16:H18"/>
    <mergeCell ref="I16:I18"/>
    <mergeCell ref="J16:J18"/>
    <mergeCell ref="K16:K18"/>
    <mergeCell ref="L16:L18"/>
  </mergeCells>
  <phoneticPr fontId="6" type="noConversion"/>
  <pageMargins left="0.43307086614173229" right="0.35433070866141736" top="0.47244094488188981" bottom="0.27559055118110237" header="0.19685039370078741" footer="0.15748031496062992"/>
  <pageSetup scale="98" orientation="landscape" horizontalDpi="1200" verticalDpi="1200" r:id="rId1"/>
  <headerFooter alignWithMargins="0">
    <oddHeader>&amp;R8</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15</vt:i4>
      </vt:variant>
      <vt:variant>
        <vt:lpstr>Nimetyt alueet</vt:lpstr>
      </vt:variant>
      <vt:variant>
        <vt:i4>13</vt:i4>
      </vt:variant>
    </vt:vector>
  </HeadingPairs>
  <TitlesOfParts>
    <vt:vector size="28" baseType="lpstr">
      <vt:lpstr>perus</vt:lpstr>
      <vt:lpstr>pelto</vt:lpstr>
      <vt:lpstr>tunnit</vt:lpstr>
      <vt:lpstr>varasto</vt:lpstr>
      <vt:lpstr>eläimet</vt:lpstr>
      <vt:lpstr>lanta</vt:lpstr>
      <vt:lpstr>metsä yms.</vt:lpstr>
      <vt:lpstr>velat</vt:lpstr>
      <vt:lpstr>inv1</vt:lpstr>
      <vt:lpstr>inv2</vt:lpstr>
      <vt:lpstr>inv3+myynti</vt:lpstr>
      <vt:lpstr>puutavara</vt:lpstr>
      <vt:lpstr>luovutukset</vt:lpstr>
      <vt:lpstr>Muu yritystoiminta</vt:lpstr>
      <vt:lpstr>Ravinteet</vt:lpstr>
      <vt:lpstr>eläimet!Print_Area</vt:lpstr>
      <vt:lpstr>'inv1'!Print_Area</vt:lpstr>
      <vt:lpstr>'inv2'!Print_Area</vt:lpstr>
      <vt:lpstr>'inv3+myynti'!Print_Area</vt:lpstr>
      <vt:lpstr>lanta!Print_Area</vt:lpstr>
      <vt:lpstr>'metsä yms.'!Print_Area</vt:lpstr>
      <vt:lpstr>'Muu yritystoiminta'!Print_Area</vt:lpstr>
      <vt:lpstr>pelto!Print_Area</vt:lpstr>
      <vt:lpstr>perus!Print_Area</vt:lpstr>
      <vt:lpstr>Ravinteet!Print_Area</vt:lpstr>
      <vt:lpstr>tunnit!Print_Area</vt:lpstr>
      <vt:lpstr>varasto!Print_Area</vt:lpstr>
      <vt:lpstr>velat!Print_Area</vt:lpstr>
    </vt:vector>
  </TitlesOfParts>
  <Company>MTT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Taloustutkimus</dc:creator>
  <cp:lastModifiedBy>Anu Aho</cp:lastModifiedBy>
  <cp:lastPrinted>2017-12-18T11:06:44Z</cp:lastPrinted>
  <dcterms:created xsi:type="dcterms:W3CDTF">2003-10-02T07:10:23Z</dcterms:created>
  <dcterms:modified xsi:type="dcterms:W3CDTF">2026-01-14T12:00:57Z</dcterms:modified>
</cp:coreProperties>
</file>