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saara.nikander\Documents\Silage manual\"/>
    </mc:Choice>
  </mc:AlternateContent>
  <xr:revisionPtr revIDLastSave="0" documentId="13_ncr:1_{8964CC4A-6A39-433C-AB33-B0137794AD6D}" xr6:coauthVersionLast="47" xr6:coauthVersionMax="47" xr10:uidLastSave="{00000000-0000-0000-0000-000000000000}"/>
  <bookViews>
    <workbookView xWindow="-108" yWindow="-108" windowWidth="23256" windowHeight="12456" tabRatio="500" xr2:uid="{00000000-000D-0000-FFFF-FFFF00000000}"/>
  </bookViews>
  <sheets>
    <sheet name="Ohjeet" sheetId="1" r:id="rId1"/>
    <sheet name="Kustannuslaskelma" sheetId="2" r:id="rId2"/>
    <sheet name="Säilörehudata"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B5" i="2" l="1"/>
  <c r="B39" i="2" l="1"/>
  <c r="B40" i="2"/>
  <c r="J25" i="3"/>
  <c r="J19" i="3"/>
  <c r="B9" i="2"/>
  <c r="B35" i="2"/>
  <c r="B57" i="2"/>
  <c r="B56" i="2"/>
  <c r="D36" i="2"/>
  <c r="C36" i="2"/>
  <c r="J9" i="3" l="1"/>
  <c r="K9" i="3" s="1"/>
  <c r="A45" i="2"/>
  <c r="D18" i="2"/>
  <c r="E18" i="2"/>
  <c r="F18" i="2"/>
  <c r="G18" i="2"/>
  <c r="C18" i="2"/>
  <c r="G23" i="2" l="1"/>
  <c r="G11" i="2"/>
  <c r="D30" i="3"/>
  <c r="D29" i="3"/>
  <c r="D28" i="3"/>
  <c r="D27" i="3"/>
  <c r="D26" i="3"/>
  <c r="D24" i="3"/>
  <c r="D23" i="3"/>
  <c r="D22" i="3"/>
  <c r="D21" i="3"/>
  <c r="D20" i="3"/>
  <c r="D17" i="3"/>
  <c r="D16" i="3"/>
  <c r="D15" i="3"/>
  <c r="D14" i="3"/>
  <c r="D13" i="3"/>
  <c r="D10" i="3"/>
  <c r="D9" i="3"/>
  <c r="D8" i="3"/>
  <c r="D7" i="3"/>
  <c r="D6" i="3"/>
  <c r="J14" i="3"/>
  <c r="M14" i="3" s="1"/>
  <c r="K14" i="3"/>
  <c r="J15" i="3"/>
  <c r="M15" i="3" s="1"/>
  <c r="K15" i="3"/>
  <c r="J16" i="3"/>
  <c r="M16" i="3" s="1"/>
  <c r="K16" i="3"/>
  <c r="J17" i="3"/>
  <c r="M17" i="3" s="1"/>
  <c r="K17" i="3"/>
  <c r="B15" i="2"/>
  <c r="K30" i="3"/>
  <c r="J30" i="3"/>
  <c r="L30" i="3" s="1"/>
  <c r="K29" i="3"/>
  <c r="J29" i="3"/>
  <c r="L29" i="3" s="1"/>
  <c r="K28" i="3"/>
  <c r="J28" i="3"/>
  <c r="L28" i="3" s="1"/>
  <c r="K27" i="3"/>
  <c r="J27" i="3"/>
  <c r="M27" i="3" s="1"/>
  <c r="K26" i="3"/>
  <c r="J26" i="3"/>
  <c r="L26" i="3" s="1"/>
  <c r="K24" i="3"/>
  <c r="J24" i="3"/>
  <c r="M24" i="3" s="1"/>
  <c r="K23" i="3"/>
  <c r="J23" i="3"/>
  <c r="M23" i="3" s="1"/>
  <c r="K22" i="3"/>
  <c r="J22" i="3"/>
  <c r="M22" i="3" s="1"/>
  <c r="K21" i="3"/>
  <c r="J21" i="3"/>
  <c r="M21" i="3" s="1"/>
  <c r="K20" i="3"/>
  <c r="J20" i="3"/>
  <c r="M20" i="3" s="1"/>
  <c r="J10" i="3"/>
  <c r="M9" i="3"/>
  <c r="L41" i="2"/>
  <c r="K41" i="2"/>
  <c r="J41" i="2"/>
  <c r="B47" i="2"/>
  <c r="B46" i="2"/>
  <c r="B38" i="2"/>
  <c r="B37" i="2"/>
  <c r="I36" i="2"/>
  <c r="I41" i="2" s="1"/>
  <c r="H36" i="2"/>
  <c r="H41" i="2" s="1"/>
  <c r="G36" i="2"/>
  <c r="G41" i="2" s="1"/>
  <c r="F36" i="2"/>
  <c r="F41" i="2" s="1"/>
  <c r="E36" i="2"/>
  <c r="E41" i="2" s="1"/>
  <c r="D41" i="2"/>
  <c r="C41" i="2"/>
  <c r="B34" i="2"/>
  <c r="J8" i="3" s="1"/>
  <c r="B33" i="2"/>
  <c r="J7" i="3" s="1"/>
  <c r="B32" i="2"/>
  <c r="B36" i="2" s="1" a="1"/>
  <c r="B36" i="2" s="1"/>
  <c r="B24" i="2"/>
  <c r="I23" i="2"/>
  <c r="H23" i="2"/>
  <c r="F23" i="2"/>
  <c r="E23" i="2"/>
  <c r="D23" i="2"/>
  <c r="C23" i="2"/>
  <c r="B22" i="2"/>
  <c r="B21" i="2"/>
  <c r="B20" i="2"/>
  <c r="B19" i="2"/>
  <c r="I11" i="2"/>
  <c r="H11" i="2"/>
  <c r="F11" i="2"/>
  <c r="E11" i="2"/>
  <c r="D11" i="2"/>
  <c r="C11" i="2"/>
  <c r="B10" i="2"/>
  <c r="B53" i="2"/>
  <c r="B8" i="2"/>
  <c r="B7" i="2"/>
  <c r="B6" i="2"/>
  <c r="M7" i="3" l="1"/>
  <c r="K7" i="3"/>
  <c r="M8" i="3"/>
  <c r="K8" i="3"/>
  <c r="M10" i="3"/>
  <c r="K10" i="3"/>
  <c r="B51" i="2"/>
  <c r="B52" i="2"/>
  <c r="B45" i="2"/>
  <c r="J6" i="3"/>
  <c r="B41" i="2"/>
  <c r="B23" i="2"/>
  <c r="B28" i="2" s="1"/>
  <c r="M26" i="3"/>
  <c r="M28" i="3"/>
  <c r="M29" i="3"/>
  <c r="M30" i="3"/>
  <c r="B11" i="2"/>
  <c r="L27" i="3"/>
  <c r="L25" i="3" s="1"/>
  <c r="F47" i="2" s="1"/>
  <c r="K25" i="3"/>
  <c r="E47" i="2" s="1"/>
  <c r="K19" i="3"/>
  <c r="E46" i="2" s="1"/>
  <c r="L22" i="3"/>
  <c r="M19" i="3"/>
  <c r="G46" i="2" s="1"/>
  <c r="L15" i="3"/>
  <c r="L7" i="3"/>
  <c r="L23" i="3"/>
  <c r="L20" i="3"/>
  <c r="L10" i="3"/>
  <c r="L14" i="3"/>
  <c r="L9" i="3"/>
  <c r="L16" i="3"/>
  <c r="L17" i="3"/>
  <c r="L21" i="3"/>
  <c r="L8" i="3"/>
  <c r="L24" i="3"/>
  <c r="C45" i="2"/>
  <c r="C46" i="2"/>
  <c r="C47" i="2"/>
  <c r="L6" i="3" l="1"/>
  <c r="L5" i="3" s="1"/>
  <c r="F44" i="2" s="1"/>
  <c r="K6" i="3"/>
  <c r="K5" i="3" s="1"/>
  <c r="E44" i="2" s="1"/>
  <c r="B50" i="2"/>
  <c r="K13" i="3"/>
  <c r="K12" i="3" s="1"/>
  <c r="E45" i="2" s="1"/>
  <c r="J13" i="3"/>
  <c r="C44" i="2"/>
  <c r="J5" i="3"/>
  <c r="D44" i="2" s="1"/>
  <c r="M6" i="3"/>
  <c r="M5" i="3" s="1"/>
  <c r="G44" i="2" s="1"/>
  <c r="B44" i="2"/>
  <c r="D46" i="2"/>
  <c r="D47" i="2"/>
  <c r="M25" i="3"/>
  <c r="G47" i="2" s="1"/>
  <c r="L19" i="3"/>
  <c r="F46" i="2" s="1"/>
  <c r="M13" i="3" l="1"/>
  <c r="M12" i="3" s="1"/>
  <c r="G45" i="2" s="1"/>
  <c r="J12" i="3"/>
  <c r="B55" i="2" s="1"/>
  <c r="L13" i="3"/>
  <c r="L12" i="3" s="1"/>
  <c r="F45" i="2" s="1"/>
  <c r="B54" i="2"/>
  <c r="D45"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E1" authorId="0" shapeId="0" xr:uid="{00000000-0006-0000-0100-000001000000}">
      <text>
        <r>
          <rPr>
            <sz val="10"/>
            <rFont val="Arial"/>
            <family val="2"/>
          </rPr>
          <t>Siniset solut ovat muokattavia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Aadi Remmik</author>
    <author>Unknown Author</author>
  </authors>
  <commentList>
    <comment ref="D5" authorId="0" shapeId="0" xr:uid="{64643A30-2045-4DAC-BD7D-FCFDC4551CE1}">
      <text>
        <r>
          <rPr>
            <sz val="9"/>
            <color indexed="81"/>
            <rFont val="Tahoma"/>
            <family val="2"/>
          </rPr>
          <t xml:space="preserve">Tekninen sarake. Älä poista tai lisää tekstiä.
</t>
        </r>
      </text>
    </comment>
    <comment ref="J5" authorId="0" shapeId="0" xr:uid="{85B78450-B967-4328-8814-8E98286ADC42}">
      <text>
        <r>
          <rPr>
            <sz val="9"/>
            <color indexed="81"/>
            <rFont val="Tahoma"/>
            <family val="2"/>
          </rPr>
          <t>Rivejä lisättäessä, varmista, että summasolun kaavaan sisältyy kaikki lohkon rivit.</t>
        </r>
      </text>
    </comment>
    <comment ref="A6" authorId="1" shapeId="0" xr:uid="{00000000-0006-0000-0200-000001000000}">
      <text>
        <r>
          <rPr>
            <sz val="10"/>
            <rFont val="Arial"/>
            <family val="2"/>
          </rPr>
          <t xml:space="preserve">Tämä korvataan tilalla käytössä olevalla säilörehuerän nimellä. </t>
        </r>
      </text>
    </comment>
    <comment ref="A9" authorId="1" shapeId="0" xr:uid="{00000000-0006-0000-0200-000002000000}">
      <text>
        <r>
          <rPr>
            <sz val="10"/>
            <rFont val="Arial"/>
            <family val="2"/>
          </rPr>
          <t>TÄNNE voi lisätä rivejä säilörehuerien määrän mukaan.Kaavat kopioidaan ja liitetään yllä olevilta riveiltä.</t>
        </r>
      </text>
    </comment>
    <comment ref="A16" authorId="1" shapeId="0" xr:uid="{F41B86F4-0835-4A18-92CB-F4DB1541EDDA}">
      <text>
        <r>
          <rPr>
            <sz val="10"/>
            <rFont val="Arial"/>
            <family val="2"/>
          </rPr>
          <t>TÄNNE voi lisätä rivejä säilörehuerien määrän mukaan. Kaavat kopioidaan ja liitetään yllä olevilta riveiltä.</t>
        </r>
      </text>
    </comment>
    <comment ref="A23" authorId="1" shapeId="0" xr:uid="{DDB8921C-E679-460F-AC45-3D486DF77B95}">
      <text>
        <r>
          <rPr>
            <sz val="10"/>
            <rFont val="Arial"/>
            <family val="2"/>
          </rPr>
          <t>TÄNNE voi lisätä rivejä säilörehuerien määrän mukaan. Kaavat kopioidaan ja liitetään yllä olevilta riveiltä.</t>
        </r>
      </text>
    </comment>
    <comment ref="A29" authorId="1" shapeId="0" xr:uid="{4F8F1DC9-A96C-41F0-A036-B17CCEF46201}">
      <text>
        <r>
          <rPr>
            <sz val="10"/>
            <rFont val="Arial"/>
            <family val="2"/>
          </rPr>
          <t>TÄNNE voi lisätä rivejä säilörehuerien määrän mukaan. Kaavat kopioidaan ja liitetään yllä olevilta riveiltä.</t>
        </r>
      </text>
    </comment>
    <comment ref="A39" authorId="0" shapeId="0" xr:uid="{134942FE-C19A-4043-AD44-05DF57AB20B6}">
      <text>
        <r>
          <rPr>
            <sz val="9"/>
            <color indexed="81"/>
            <rFont val="Tahoma"/>
            <family val="2"/>
          </rPr>
          <t xml:space="preserve">Raja, jota pienempi luku voi olla (tai suurempi kuiva-aine-% varten) vertailuarvoon verrattuna, jotta se kuuluu yhä "keltaisen valon" alueelle.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<sst xmlns="http://schemas.openxmlformats.org/spreadsheetml/2006/main" count="135" uniqueCount="83">
  <si>
    <t>…</t>
  </si>
  <si>
    <t>Min</t>
  </si>
  <si>
    <t>Max</t>
  </si>
  <si>
    <t>"Yellow light" limit</t>
  </si>
  <si>
    <t>Säilörehun kustannuslaskurimalli</t>
  </si>
  <si>
    <t>Vuosi</t>
  </si>
  <si>
    <t>Kategoria</t>
  </si>
  <si>
    <t>Yhteensä</t>
  </si>
  <si>
    <t>1-vuotiset nurmet</t>
  </si>
  <si>
    <t>Monivuotiset nurmet</t>
  </si>
  <si>
    <t>Nurmiala yhteensä</t>
  </si>
  <si>
    <t>1. niitto</t>
  </si>
  <si>
    <t>2. niitto</t>
  </si>
  <si>
    <t>3. niitto</t>
  </si>
  <si>
    <t>4. niitto</t>
  </si>
  <si>
    <t>Heinä</t>
  </si>
  <si>
    <t>Niitetty nurmi yhteensä</t>
  </si>
  <si>
    <t>Herne säilörehuksi</t>
  </si>
  <si>
    <t>Maissi säilörehuksi</t>
  </si>
  <si>
    <t>Kaikki yhteensä</t>
  </si>
  <si>
    <t>Säilörehun tuoresato (tonnia)</t>
  </si>
  <si>
    <t>1-vuotinen nurmi</t>
  </si>
  <si>
    <t>Monivuotinen nurmi</t>
  </si>
  <si>
    <t>Nurmisäilörehu yhteensä</t>
  </si>
  <si>
    <t>Hernesäilörehu</t>
  </si>
  <si>
    <t>Maissisisäilörehu</t>
  </si>
  <si>
    <t>Maissisäilörehu</t>
  </si>
  <si>
    <t>Säilöntäaineet</t>
  </si>
  <si>
    <t>Muovit/verkot/narut</t>
  </si>
  <si>
    <t>Lannoitteet</t>
  </si>
  <si>
    <t>Siemenet</t>
  </si>
  <si>
    <t>Kasvinsuojelu</t>
  </si>
  <si>
    <t>Konetyöt</t>
  </si>
  <si>
    <t>Kuiva-ainesato (tonnia/ha)</t>
  </si>
  <si>
    <t>Kokoviljasäilörehu</t>
  </si>
  <si>
    <t>Siilo 1</t>
  </si>
  <si>
    <t>Siilo 2</t>
  </si>
  <si>
    <t>Siilo 3</t>
  </si>
  <si>
    <t>Nurmisäilörehu</t>
  </si>
  <si>
    <t>Vertailuarvot</t>
  </si>
  <si>
    <t>Kuiva-aine %</t>
  </si>
  <si>
    <t>Tuhka %</t>
  </si>
  <si>
    <t>Raakavalkuainen (% kuiva-aineessa)</t>
  </si>
  <si>
    <t>Kuiva-aine-%</t>
  </si>
  <si>
    <t>Hyvä (tulos viitearvojen sisällä)</t>
  </si>
  <si>
    <t>Kohtalainen (tulos lähellä viitearvoja)</t>
  </si>
  <si>
    <t>Huono (Tulos hyväksytyn alueen ulkopuolella)</t>
  </si>
  <si>
    <t>Tuhka (%)</t>
  </si>
  <si>
    <t>Tuotantokustannukset (EUROA)</t>
  </si>
  <si>
    <t>Raakavalkuainen % ka</t>
  </si>
  <si>
    <t>Muuntokelpoinen energia ka</t>
  </si>
  <si>
    <t>Vilja kokoviljasäilörehuksi</t>
  </si>
  <si>
    <t>1.satovuosi</t>
  </si>
  <si>
    <t>2.satovuosi</t>
  </si>
  <si>
    <t>3.satovuosi</t>
  </si>
  <si>
    <t>4. satovuosi</t>
  </si>
  <si>
    <t>5.satovuosi</t>
  </si>
  <si>
    <t>Kuivalanta /liete /mädäte</t>
  </si>
  <si>
    <t>Rehuerät</t>
  </si>
  <si>
    <t>Perustamis-kustannukset jotka jakautuvat satovuosille*</t>
  </si>
  <si>
    <t>D-arvo</t>
  </si>
  <si>
    <t>Muita säilörehun tunnuslukuja</t>
  </si>
  <si>
    <t xml:space="preserve">Pellon vuokrakustannukset </t>
  </si>
  <si>
    <t>Niitto (1./2./ 3.)</t>
  </si>
  <si>
    <t>Siilo 4</t>
  </si>
  <si>
    <t>Siilo 5</t>
  </si>
  <si>
    <t>Muuntokelpoinen energia (MJ/kg ka)</t>
  </si>
  <si>
    <t>Säilörehun tuoresato (Tonnia)</t>
  </si>
  <si>
    <t>Muuntokelpoinen energia (MJ ka)</t>
  </si>
  <si>
    <t>Säilörehun korjuualat (ha)</t>
  </si>
  <si>
    <t>Tuoresato, (€/tonni)</t>
  </si>
  <si>
    <t>Kustannukset (euroa)</t>
  </si>
  <si>
    <t>Hehtaari, (€/ha)</t>
  </si>
  <si>
    <t>Kuiva-ainesato, (€/tonni)</t>
  </si>
  <si>
    <t>D-arvo, (€/tonni)</t>
  </si>
  <si>
    <t>Raakavalkuainen, (€/tonni)</t>
  </si>
  <si>
    <t>Muuntokelpoinen energia, (€/MJ)</t>
  </si>
  <si>
    <t>Säilörehun eräkohtaiset tiedot</t>
  </si>
  <si>
    <t>D-arvo (huom. %)</t>
  </si>
  <si>
    <t>Kuiva-ainesato (tonnia)</t>
  </si>
  <si>
    <t>Käyttökelpoinen sato (tonnia ka/ha)</t>
  </si>
  <si>
    <t>Raakavalkuainen (tonnia ka)</t>
  </si>
  <si>
    <t xml:space="preserve">Yleiset kustannukset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</si>
</sst>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164" formatCode="0.0"/>
    <numFmt numFmtId="165" formatCode="0.0%"/>
    <numFmt numFmtId="166" formatCode="_-* #,##0\ _€_-;\-* #,##0\ _€_-;_-* &quot;-&quot;\ _€_-;_-@_-"/>
  </numFmts>
  <fonts count="19" x14ac:knownFonts="1">
    <font>
      <sz val="10"/>
      <color rgb="FF000000"/>
      <name val="Arial"/>
      <charset val="1"/>
    </font>
    <font>
      <sz val="10"/>
      <name val="Arial"/>
      <family val="2"/>
    </font>
    <font>
      <b/>
      <sz val="16"/>
      <color rgb="FF000000"/>
      <name val="Aptos"/>
      <family val="2"/>
    </font>
    <font>
      <sz val="10"/>
      <color theme="1"/>
      <name val="Aptos"/>
      <family val="2"/>
    </font>
    <font>
      <sz val="10"/>
      <color rgb="FF000000"/>
      <name val="Aptos"/>
      <family val="2"/>
    </font>
    <font>
      <sz val="12"/>
      <color rgb="FF000000"/>
      <name val="Aptos"/>
      <family val="2"/>
    </font>
    <font>
      <sz val="12"/>
      <color theme="4" tint="-0.249977111117893"/>
      <name val="Aptos"/>
      <family val="2"/>
    </font>
    <font>
      <b/>
      <sz val="11"/>
      <color theme="1"/>
      <name val="Aptos"/>
      <family val="2"/>
    </font>
    <font>
      <b/>
      <sz val="12"/>
      <color rgb="FF000000"/>
      <name val="Aptos"/>
      <family val="2"/>
    </font>
    <font>
      <b/>
      <sz val="10"/>
      <color theme="1"/>
      <name val="Aptos"/>
      <family val="2"/>
    </font>
    <font>
      <b/>
      <sz val="10"/>
      <color rgb="FF000000"/>
      <name val="Aptos"/>
      <family val="2"/>
    </font>
    <font>
      <b/>
      <sz val="12"/>
      <color theme="4" tint="-0.249977111117893"/>
      <name val="Aptos"/>
      <family val="2"/>
    </font>
    <font>
      <sz val="9"/>
      <color indexed="81"/>
      <name val="Tahoma"/>
      <family val="2"/>
    </font>
    <font>
      <b/>
      <sz val="14"/>
      <color rgb="FF000000"/>
      <name val="Aptos"/>
      <family val="2"/>
    </font>
    <font>
      <sz val="8"/>
      <name val="Arial"/>
      <charset val="1"/>
    </font>
    <font>
      <b/>
      <sz val="10"/>
      <name val="Aptos"/>
      <family val="2"/>
    </font>
    <font>
      <sz val="10"/>
      <name val="Aptos"/>
      <family val="2"/>
    </font>
    <font>
      <b/>
      <sz val="12"/>
      <name val="Aptos"/>
      <family val="2"/>
    </font>
    <font>
      <b/>
      <sz val="11"/>
      <name val="Aptos"/>
      <family val="2"/>
    </font>
  </fonts>
  <fills count="13">
    <fill>
      <patternFill patternType="none"/>
    </fill>
    <fill>
      <patternFill patternType="gray125"/>
    </fill>
    <fill>
      <patternFill patternType="solid">
        <fgColor theme="4" tint="0.79989013336588644"/>
        <bgColor rgb="FFF2F2F2"/>
      </patternFill>
    </fill>
    <fill>
      <patternFill patternType="solid">
        <fgColor theme="2" tint="-0.249977111117893"/>
        <bgColor rgb="FFCCCCFF"/>
      </patternFill>
    </fill>
    <fill>
      <patternFill patternType="solid">
        <fgColor theme="2" tint="-0.34998626667073579"/>
        <bgColor rgb="FFBFBFBF"/>
      </patternFill>
    </fill>
    <fill>
      <patternFill patternType="solid">
        <fgColor rgb="FF92D050"/>
        <bgColor rgb="FFA6E4B7"/>
      </patternFill>
    </fill>
    <fill>
      <patternFill patternType="solid">
        <fgColor theme="6" tint="0.39988402966399123"/>
        <bgColor rgb="FFFFFF99"/>
      </patternFill>
    </fill>
    <fill>
      <patternFill patternType="solid">
        <fgColor theme="7" tint="0.59987182226020086"/>
        <bgColor rgb="FF99CCFF"/>
      </patternFill>
    </fill>
    <fill>
      <patternFill patternType="solid">
        <fgColor rgb="FFFFFF00"/>
        <bgColor rgb="FFFFFF00"/>
      </patternFill>
    </fill>
    <fill>
      <patternFill patternType="solid">
        <fgColor rgb="FFFFFF00"/>
        <bgColor indexed="64"/>
      </patternFill>
    </fill>
    <fill>
      <patternFill patternType="solid">
        <fgColor theme="4" tint="0.79998168889431442"/>
        <bgColor indexed="64"/>
      </patternFill>
    </fill>
    <fill>
      <patternFill patternType="solid">
        <fgColor theme="0"/>
        <bgColor rgb="FFF2F2F2"/>
      </patternFill>
    </fill>
    <fill>
      <patternFill patternType="solid">
        <fgColor theme="0"/>
        <bgColor indexed="64"/>
      </patternFill>
    </fill>
  </fills>
  <borders count="32">
    <border>
      <left/>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thin">
        <color auto="1"/>
      </left>
      <right style="thin">
        <color auto="1"/>
      </right>
      <top style="hair">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right/>
      <top style="thin">
        <color auto="1"/>
      </top>
      <bottom style="hair">
        <color auto="1"/>
      </bottom>
      <diagonal/>
    </border>
    <border>
      <left style="thick">
        <color auto="1"/>
      </left>
      <right style="thin">
        <color auto="1"/>
      </right>
      <top style="hair">
        <color auto="1"/>
      </top>
      <bottom style="hair">
        <color auto="1"/>
      </bottom>
      <diagonal/>
    </border>
    <border>
      <left style="thick">
        <color auto="1"/>
      </left>
      <right style="thin">
        <color auto="1"/>
      </right>
      <top style="hair">
        <color auto="1"/>
      </top>
      <bottom style="thick">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ck">
        <color auto="1"/>
      </left>
      <right style="thin">
        <color auto="1"/>
      </right>
      <top style="thick">
        <color auto="1"/>
      </top>
      <bottom style="hair">
        <color auto="1"/>
      </bottom>
      <diagonal/>
    </border>
    <border>
      <left style="thin">
        <color auto="1"/>
      </left>
      <right style="thin">
        <color auto="1"/>
      </right>
      <top style="thick">
        <color auto="1"/>
      </top>
      <bottom style="hair">
        <color auto="1"/>
      </bottom>
      <diagonal/>
    </border>
    <border>
      <left style="thin">
        <color auto="1"/>
      </left>
      <right style="thick">
        <color auto="1"/>
      </right>
      <top style="thick">
        <color auto="1"/>
      </top>
      <bottom style="hair">
        <color auto="1"/>
      </bottom>
      <diagonal/>
    </border>
    <border>
      <left style="thin">
        <color auto="1"/>
      </left>
      <right style="thick">
        <color auto="1"/>
      </right>
      <top style="hair">
        <color auto="1"/>
      </top>
      <bottom style="hair">
        <color auto="1"/>
      </bottom>
      <diagonal/>
    </border>
    <border>
      <left style="thin">
        <color auto="1"/>
      </left>
      <right style="thin">
        <color auto="1"/>
      </right>
      <top style="hair">
        <color auto="1"/>
      </top>
      <bottom style="thick">
        <color auto="1"/>
      </bottom>
      <diagonal/>
    </border>
    <border>
      <left style="thin">
        <color auto="1"/>
      </left>
      <right style="thick">
        <color auto="1"/>
      </right>
      <top style="hair">
        <color auto="1"/>
      </top>
      <bottom style="thick">
        <color auto="1"/>
      </bottom>
      <diagonal/>
    </border>
    <border>
      <left style="thick">
        <color auto="1"/>
      </left>
      <right/>
      <top style="thick">
        <color auto="1"/>
      </top>
      <bottom style="thick">
        <color auto="1"/>
      </bottom>
      <diagonal/>
    </border>
    <border>
      <left style="thick">
        <color auto="1"/>
      </left>
      <right/>
      <top/>
      <bottom style="hair">
        <color auto="1"/>
      </bottom>
      <diagonal/>
    </border>
    <border>
      <left style="thick">
        <color auto="1"/>
      </left>
      <right/>
      <top style="hair">
        <color auto="1"/>
      </top>
      <bottom style="hair">
        <color auto="1"/>
      </bottom>
      <diagonal/>
    </border>
    <border>
      <left style="thick">
        <color auto="1"/>
      </left>
      <right/>
      <top style="hair">
        <color auto="1"/>
      </top>
      <bottom style="thick">
        <color auto="1"/>
      </bottom>
      <diagonal/>
    </border>
    <border>
      <left style="thin">
        <color auto="1"/>
      </left>
      <right style="thick">
        <color auto="1"/>
      </right>
      <top/>
      <bottom style="hair">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auto="1"/>
      </top>
      <bottom/>
      <diagonal/>
    </border>
    <border>
      <left style="thin">
        <color auto="1"/>
      </left>
      <right/>
      <top style="thin">
        <color auto="1"/>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s>
  <cellStyleXfs count="1">
    <xf numFmtId="0" fontId="0" fillId="0" borderId="0"/>
  </cellStyleXfs>
  <cellXfs count="129">
    <xf numFmtId="0" fontId="0" fillId="0" borderId="0" xfId="0"/>
    <xf numFmtId="0" fontId="2" fillId="0" borderId="0" xfId="0" applyFont="1"/>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horizontal="center" vertical="center"/>
    </xf>
    <xf numFmtId="0" fontId="6" fillId="0" borderId="0" xfId="0" applyFont="1"/>
    <xf numFmtId="0" fontId="7" fillId="0" borderId="0" xfId="0" applyFont="1"/>
    <xf numFmtId="0" fontId="4" fillId="0" borderId="0" xfId="0" applyFont="1"/>
    <xf numFmtId="0" fontId="8" fillId="0" borderId="1" xfId="0" applyFont="1" applyBorder="1" applyAlignment="1">
      <alignment vertical="center" wrapText="1"/>
    </xf>
    <xf numFmtId="0" fontId="9" fillId="0" borderId="2" xfId="0" applyFont="1" applyBorder="1" applyAlignment="1">
      <alignment horizontal="center" vertical="center"/>
    </xf>
    <xf numFmtId="0" fontId="9" fillId="0" borderId="2" xfId="0" applyFont="1" applyBorder="1" applyAlignment="1">
      <alignment horizontal="center" vertical="center" wrapText="1"/>
    </xf>
    <xf numFmtId="0" fontId="3" fillId="0" borderId="0" xfId="0" applyFont="1" applyAlignment="1">
      <alignment horizontal="center" vertical="center" wrapText="1"/>
    </xf>
    <xf numFmtId="0" fontId="3" fillId="0" borderId="2" xfId="0" applyFont="1" applyBorder="1"/>
    <xf numFmtId="0" fontId="3" fillId="0" borderId="0" xfId="0" applyFont="1"/>
    <xf numFmtId="0" fontId="3" fillId="0" borderId="3" xfId="0" applyFont="1" applyBorder="1" applyAlignment="1">
      <alignment horizontal="right"/>
    </xf>
    <xf numFmtId="0" fontId="3" fillId="0" borderId="3" xfId="0" applyFont="1" applyBorder="1"/>
    <xf numFmtId="0" fontId="4" fillId="2" borderId="3" xfId="0" applyFont="1" applyFill="1" applyBorder="1"/>
    <xf numFmtId="0" fontId="3" fillId="0" borderId="4" xfId="0" applyFont="1" applyBorder="1"/>
    <xf numFmtId="0" fontId="4" fillId="2" borderId="4" xfId="0" applyFont="1" applyFill="1" applyBorder="1"/>
    <xf numFmtId="0" fontId="3" fillId="0" borderId="5" xfId="0" applyFont="1" applyBorder="1"/>
    <xf numFmtId="0" fontId="4" fillId="2" borderId="5" xfId="0" applyFont="1" applyFill="1" applyBorder="1"/>
    <xf numFmtId="0" fontId="4" fillId="0" borderId="2" xfId="0" applyFont="1" applyBorder="1"/>
    <xf numFmtId="0" fontId="3" fillId="3" borderId="4" xfId="0" applyFont="1" applyFill="1" applyBorder="1"/>
    <xf numFmtId="0" fontId="9" fillId="0" borderId="2" xfId="0" applyFont="1" applyBorder="1"/>
    <xf numFmtId="0" fontId="4" fillId="3" borderId="6" xfId="0" applyFont="1" applyFill="1" applyBorder="1"/>
    <xf numFmtId="0" fontId="3" fillId="3" borderId="3" xfId="0" applyFont="1" applyFill="1" applyBorder="1"/>
    <xf numFmtId="0" fontId="3" fillId="3" borderId="5" xfId="0" applyFont="1" applyFill="1" applyBorder="1"/>
    <xf numFmtId="0" fontId="3" fillId="3" borderId="8" xfId="0" applyFont="1" applyFill="1" applyBorder="1"/>
    <xf numFmtId="0" fontId="4" fillId="3" borderId="8" xfId="0" applyFont="1" applyFill="1" applyBorder="1"/>
    <xf numFmtId="0" fontId="10" fillId="0" borderId="2" xfId="0" applyFont="1" applyBorder="1" applyAlignment="1">
      <alignment horizontal="center" vertical="center" wrapText="1"/>
    </xf>
    <xf numFmtId="0" fontId="4" fillId="4" borderId="4" xfId="0" applyFont="1" applyFill="1" applyBorder="1"/>
    <xf numFmtId="0" fontId="4" fillId="4" borderId="5" xfId="0" applyFont="1" applyFill="1" applyBorder="1"/>
    <xf numFmtId="0" fontId="7" fillId="9" borderId="12" xfId="0" applyFont="1" applyFill="1" applyBorder="1" applyAlignment="1">
      <alignment horizontal="left" vertical="center"/>
    </xf>
    <xf numFmtId="0" fontId="10" fillId="9" borderId="13" xfId="0" applyFont="1" applyFill="1" applyBorder="1" applyAlignment="1">
      <alignment horizontal="center" vertical="center" wrapText="1"/>
    </xf>
    <xf numFmtId="0" fontId="10" fillId="9" borderId="14" xfId="0" applyFont="1" applyFill="1" applyBorder="1" applyAlignment="1">
      <alignment horizontal="center" vertical="center" wrapText="1"/>
    </xf>
    <xf numFmtId="0" fontId="3" fillId="9" borderId="15" xfId="0" applyFont="1" applyFill="1" applyBorder="1"/>
    <xf numFmtId="0" fontId="3" fillId="9" borderId="10" xfId="0" applyFont="1" applyFill="1" applyBorder="1"/>
    <xf numFmtId="0" fontId="3" fillId="9" borderId="11" xfId="0" applyFont="1" applyFill="1" applyBorder="1"/>
    <xf numFmtId="0" fontId="10" fillId="0" borderId="14" xfId="0" applyFont="1" applyBorder="1" applyAlignment="1">
      <alignment horizontal="center" vertical="center" wrapText="1"/>
    </xf>
    <xf numFmtId="0" fontId="3" fillId="0" borderId="23" xfId="0" applyFont="1" applyBorder="1"/>
    <xf numFmtId="0" fontId="3" fillId="0" borderId="24" xfId="0" applyFont="1" applyBorder="1"/>
    <xf numFmtId="0" fontId="8" fillId="0" borderId="0" xfId="0" applyFont="1"/>
    <xf numFmtId="0" fontId="10" fillId="5" borderId="3" xfId="0" applyFont="1" applyFill="1" applyBorder="1"/>
    <xf numFmtId="0" fontId="4" fillId="5" borderId="3" xfId="0" applyFont="1" applyFill="1" applyBorder="1"/>
    <xf numFmtId="0" fontId="4" fillId="0" borderId="4" xfId="0" applyFont="1" applyBorder="1"/>
    <xf numFmtId="0" fontId="10" fillId="6" borderId="4" xfId="0" applyFont="1" applyFill="1" applyBorder="1"/>
    <xf numFmtId="0" fontId="4" fillId="6" borderId="4" xfId="0" applyFont="1" applyFill="1" applyBorder="1"/>
    <xf numFmtId="0" fontId="10" fillId="7" borderId="4" xfId="0" applyFont="1" applyFill="1" applyBorder="1"/>
    <xf numFmtId="0" fontId="4" fillId="7" borderId="4" xfId="0" applyFont="1" applyFill="1" applyBorder="1"/>
    <xf numFmtId="0" fontId="4" fillId="2" borderId="6" xfId="0" applyFont="1" applyFill="1" applyBorder="1"/>
    <xf numFmtId="0" fontId="4" fillId="4" borderId="6" xfId="0" applyFont="1" applyFill="1" applyBorder="1"/>
    <xf numFmtId="0" fontId="10" fillId="8" borderId="4" xfId="0" applyFont="1" applyFill="1" applyBorder="1"/>
    <xf numFmtId="0" fontId="4" fillId="8" borderId="4" xfId="0" applyFont="1" applyFill="1" applyBorder="1"/>
    <xf numFmtId="0" fontId="4" fillId="0" borderId="9" xfId="0" applyFont="1" applyBorder="1"/>
    <xf numFmtId="0" fontId="11" fillId="0" borderId="0" xfId="0" applyFont="1"/>
    <xf numFmtId="0" fontId="4" fillId="0" borderId="0" xfId="0" applyFont="1" applyAlignment="1">
      <alignment wrapText="1"/>
    </xf>
    <xf numFmtId="44" fontId="4" fillId="9" borderId="16" xfId="0" applyNumberFormat="1" applyFont="1" applyFill="1" applyBorder="1"/>
    <xf numFmtId="44" fontId="4" fillId="9" borderId="17" xfId="0" applyNumberFormat="1" applyFont="1" applyFill="1" applyBorder="1"/>
    <xf numFmtId="44" fontId="4" fillId="9" borderId="4" xfId="0" applyNumberFormat="1" applyFont="1" applyFill="1" applyBorder="1"/>
    <xf numFmtId="44" fontId="4" fillId="9" borderId="18" xfId="0" applyNumberFormat="1" applyFont="1" applyFill="1" applyBorder="1"/>
    <xf numFmtId="44" fontId="4" fillId="9" borderId="19" xfId="0" applyNumberFormat="1" applyFont="1" applyFill="1" applyBorder="1"/>
    <xf numFmtId="44" fontId="4" fillId="9" borderId="20" xfId="0" applyNumberFormat="1" applyFont="1" applyFill="1" applyBorder="1"/>
    <xf numFmtId="164" fontId="4" fillId="0" borderId="25" xfId="0" applyNumberFormat="1" applyFont="1" applyBorder="1"/>
    <xf numFmtId="164" fontId="4" fillId="0" borderId="18" xfId="0" applyNumberFormat="1" applyFont="1" applyBorder="1"/>
    <xf numFmtId="164" fontId="4" fillId="0" borderId="20" xfId="0" applyNumberFormat="1" applyFont="1" applyBorder="1"/>
    <xf numFmtId="0" fontId="5" fillId="0" borderId="26" xfId="0" applyFont="1" applyBorder="1" applyAlignment="1">
      <alignment horizontal="center" vertical="center"/>
    </xf>
    <xf numFmtId="0" fontId="13" fillId="2" borderId="27" xfId="0" applyFont="1" applyFill="1" applyBorder="1" applyAlignment="1">
      <alignment horizontal="center" vertical="center"/>
    </xf>
    <xf numFmtId="165" fontId="4" fillId="2" borderId="4" xfId="0" applyNumberFormat="1" applyFont="1" applyFill="1" applyBorder="1"/>
    <xf numFmtId="165" fontId="4" fillId="0" borderId="4" xfId="0" applyNumberFormat="1" applyFont="1" applyBorder="1"/>
    <xf numFmtId="165" fontId="4" fillId="6" borderId="4" xfId="0" applyNumberFormat="1" applyFont="1" applyFill="1" applyBorder="1"/>
    <xf numFmtId="165" fontId="4" fillId="7" borderId="4" xfId="0" applyNumberFormat="1" applyFont="1" applyFill="1" applyBorder="1"/>
    <xf numFmtId="165" fontId="4" fillId="8" borderId="4" xfId="0" applyNumberFormat="1" applyFont="1" applyFill="1" applyBorder="1"/>
    <xf numFmtId="0" fontId="4" fillId="0" borderId="28" xfId="0" applyFont="1" applyBorder="1"/>
    <xf numFmtId="0" fontId="10" fillId="0" borderId="2" xfId="0" applyFont="1" applyBorder="1" applyAlignment="1">
      <alignment horizontal="center" wrapText="1"/>
    </xf>
    <xf numFmtId="0" fontId="10" fillId="0" borderId="2" xfId="0" applyFont="1" applyBorder="1" applyAlignment="1">
      <alignment horizontal="center"/>
    </xf>
    <xf numFmtId="9" fontId="4" fillId="10" borderId="2" xfId="0" applyNumberFormat="1" applyFont="1" applyFill="1" applyBorder="1"/>
    <xf numFmtId="164" fontId="4" fillId="10" borderId="2" xfId="0" applyNumberFormat="1" applyFont="1" applyFill="1" applyBorder="1"/>
    <xf numFmtId="0" fontId="10" fillId="2" borderId="2" xfId="0" applyFont="1" applyFill="1" applyBorder="1"/>
    <xf numFmtId="166" fontId="3" fillId="0" borderId="3" xfId="0" applyNumberFormat="1" applyFont="1" applyBorder="1"/>
    <xf numFmtId="166" fontId="4" fillId="2" borderId="3" xfId="0" applyNumberFormat="1" applyFont="1" applyFill="1" applyBorder="1"/>
    <xf numFmtId="166" fontId="4" fillId="4" borderId="3" xfId="0" applyNumberFormat="1" applyFont="1" applyFill="1" applyBorder="1"/>
    <xf numFmtId="166" fontId="3" fillId="0" borderId="4" xfId="0" applyNumberFormat="1" applyFont="1" applyBorder="1"/>
    <xf numFmtId="166" fontId="4" fillId="2" borderId="4" xfId="0" applyNumberFormat="1" applyFont="1" applyFill="1" applyBorder="1"/>
    <xf numFmtId="166" fontId="4" fillId="4" borderId="4" xfId="0" applyNumberFormat="1" applyFont="1" applyFill="1" applyBorder="1"/>
    <xf numFmtId="166" fontId="3" fillId="0" borderId="5" xfId="0" applyNumberFormat="1" applyFont="1" applyBorder="1"/>
    <xf numFmtId="166" fontId="4" fillId="2" borderId="5" xfId="0" applyNumberFormat="1" applyFont="1" applyFill="1" applyBorder="1"/>
    <xf numFmtId="166" fontId="4" fillId="4" borderId="5" xfId="0" applyNumberFormat="1" applyFont="1" applyFill="1" applyBorder="1"/>
    <xf numFmtId="166" fontId="4" fillId="0" borderId="2" xfId="0" applyNumberFormat="1" applyFont="1" applyBorder="1"/>
    <xf numFmtId="166" fontId="4" fillId="2" borderId="2" xfId="0" applyNumberFormat="1" applyFont="1" applyFill="1" applyBorder="1"/>
    <xf numFmtId="166" fontId="9" fillId="0" borderId="2" xfId="0" applyNumberFormat="1" applyFont="1" applyBorder="1"/>
    <xf numFmtId="164" fontId="4" fillId="2" borderId="4" xfId="0" applyNumberFormat="1" applyFont="1" applyFill="1" applyBorder="1"/>
    <xf numFmtId="164" fontId="4" fillId="0" borderId="4" xfId="0" applyNumberFormat="1" applyFont="1" applyBorder="1"/>
    <xf numFmtId="164" fontId="4" fillId="6" borderId="4" xfId="0" applyNumberFormat="1" applyFont="1" applyFill="1" applyBorder="1"/>
    <xf numFmtId="164" fontId="4" fillId="7" borderId="4" xfId="0" applyNumberFormat="1" applyFont="1" applyFill="1" applyBorder="1"/>
    <xf numFmtId="164" fontId="4" fillId="8" borderId="4" xfId="0" applyNumberFormat="1" applyFont="1" applyFill="1" applyBorder="1"/>
    <xf numFmtId="1" fontId="4" fillId="0" borderId="4" xfId="0" applyNumberFormat="1" applyFont="1" applyBorder="1"/>
    <xf numFmtId="1" fontId="4" fillId="6" borderId="4" xfId="0" applyNumberFormat="1" applyFont="1" applyFill="1" applyBorder="1"/>
    <xf numFmtId="1" fontId="4" fillId="7" borderId="4" xfId="0" applyNumberFormat="1" applyFont="1" applyFill="1" applyBorder="1"/>
    <xf numFmtId="1" fontId="4" fillId="8" borderId="4" xfId="0" applyNumberFormat="1" applyFont="1" applyFill="1" applyBorder="1"/>
    <xf numFmtId="1" fontId="4" fillId="11" borderId="4" xfId="0" applyNumberFormat="1" applyFont="1" applyFill="1" applyBorder="1"/>
    <xf numFmtId="0" fontId="4" fillId="5" borderId="30" xfId="0" applyFont="1" applyFill="1" applyBorder="1"/>
    <xf numFmtId="0" fontId="4" fillId="5" borderId="31" xfId="0" applyFont="1" applyFill="1" applyBorder="1"/>
    <xf numFmtId="165" fontId="4" fillId="0" borderId="0" xfId="0" applyNumberFormat="1" applyFont="1"/>
    <xf numFmtId="165" fontId="4" fillId="10" borderId="2" xfId="0" applyNumberFormat="1" applyFont="1" applyFill="1" applyBorder="1"/>
    <xf numFmtId="3" fontId="4" fillId="5" borderId="3" xfId="0" applyNumberFormat="1" applyFont="1" applyFill="1" applyBorder="1"/>
    <xf numFmtId="3" fontId="4" fillId="0" borderId="4" xfId="0" applyNumberFormat="1" applyFont="1" applyBorder="1"/>
    <xf numFmtId="3" fontId="4" fillId="6" borderId="4" xfId="0" applyNumberFormat="1" applyFont="1" applyFill="1" applyBorder="1"/>
    <xf numFmtId="3" fontId="4" fillId="7" borderId="4" xfId="0" applyNumberFormat="1" applyFont="1" applyFill="1" applyBorder="1"/>
    <xf numFmtId="3" fontId="4" fillId="0" borderId="6" xfId="0" applyNumberFormat="1" applyFont="1" applyBorder="1"/>
    <xf numFmtId="3" fontId="4" fillId="8" borderId="4" xfId="0" applyNumberFormat="1" applyFont="1" applyFill="1" applyBorder="1"/>
    <xf numFmtId="3" fontId="4" fillId="2" borderId="4" xfId="0" applyNumberFormat="1" applyFont="1" applyFill="1" applyBorder="1"/>
    <xf numFmtId="3" fontId="4" fillId="2" borderId="5" xfId="0" applyNumberFormat="1" applyFont="1" applyFill="1" applyBorder="1"/>
    <xf numFmtId="3" fontId="4" fillId="2" borderId="6" xfId="0" applyNumberFormat="1" applyFont="1" applyFill="1" applyBorder="1"/>
    <xf numFmtId="0" fontId="3" fillId="0" borderId="22" xfId="0" applyFont="1" applyBorder="1" applyAlignment="1">
      <alignment horizontal="left" indent="1"/>
    </xf>
    <xf numFmtId="0" fontId="3" fillId="0" borderId="23" xfId="0" applyFont="1" applyBorder="1" applyAlignment="1">
      <alignment horizontal="left" indent="1"/>
    </xf>
    <xf numFmtId="9" fontId="0" fillId="0" borderId="0" xfId="0" applyNumberFormat="1"/>
    <xf numFmtId="0" fontId="15" fillId="0" borderId="2" xfId="0" applyFont="1" applyBorder="1" applyAlignment="1">
      <alignment horizontal="center" vertical="center" wrapText="1"/>
    </xf>
    <xf numFmtId="0" fontId="16" fillId="0" borderId="3" xfId="0" applyFont="1" applyBorder="1"/>
    <xf numFmtId="0" fontId="15" fillId="12" borderId="2" xfId="0" applyFont="1" applyFill="1" applyBorder="1" applyAlignment="1">
      <alignment horizontal="center" vertical="center" wrapText="1"/>
    </xf>
    <xf numFmtId="0" fontId="4" fillId="12" borderId="2" xfId="0" applyFont="1" applyFill="1" applyBorder="1"/>
    <xf numFmtId="0" fontId="15" fillId="0" borderId="21" xfId="0" applyFont="1" applyBorder="1" applyAlignment="1">
      <alignment horizontal="left" vertical="center" wrapText="1"/>
    </xf>
    <xf numFmtId="0" fontId="16" fillId="9" borderId="10" xfId="0" applyFont="1" applyFill="1" applyBorder="1"/>
    <xf numFmtId="0" fontId="17" fillId="0" borderId="0" xfId="0" applyFont="1"/>
    <xf numFmtId="0" fontId="18" fillId="0" borderId="2" xfId="0" applyFont="1" applyBorder="1" applyAlignment="1">
      <alignment wrapText="1"/>
    </xf>
    <xf numFmtId="0" fontId="6" fillId="0" borderId="7" xfId="0" applyFont="1" applyBorder="1"/>
    <xf numFmtId="0" fontId="10" fillId="0" borderId="29" xfId="0" applyFont="1" applyBorder="1" applyAlignment="1">
      <alignment horizontal="center" vertical="center" wrapText="1"/>
    </xf>
    <xf numFmtId="0" fontId="10" fillId="0" borderId="1" xfId="0" applyFont="1" applyBorder="1" applyAlignment="1">
      <alignment horizontal="center" vertical="center" wrapText="1"/>
    </xf>
    <xf numFmtId="165" fontId="4" fillId="10" borderId="29" xfId="0" applyNumberFormat="1" applyFont="1" applyFill="1" applyBorder="1" applyAlignment="1">
      <alignment horizontal="center"/>
    </xf>
    <xf numFmtId="165" fontId="4" fillId="10" borderId="1" xfId="0" applyNumberFormat="1" applyFont="1" applyFill="1" applyBorder="1" applyAlignment="1">
      <alignment horizontal="center"/>
    </xf>
  </cellXfs>
  <cellStyles count="1">
    <cellStyle name="Normaali" xfId="0" builtinId="0"/>
  </cellStyles>
  <dxfs count="1">
    <dxf>
      <font>
        <color rgb="FF9C0006"/>
      </font>
      <fill>
        <patternFill>
          <bgColor rgb="FFFFC7CE"/>
        </patternFill>
      </fill>
    </dxf>
  </dxfs>
  <tableStyles count="0" defaultTableStyle="TableStyleMedium2" defaultPivotStyle="PivotStyleLight16"/>
  <colors>
    <indexedColors>
      <rgbColor rgb="FF000000"/>
      <rgbColor rgb="FFF2F2F2"/>
      <rgbColor rgb="FFFF0000"/>
      <rgbColor rgb="FF00FF00"/>
      <rgbColor rgb="FF0000FF"/>
      <rgbColor rgb="FFFFFF00"/>
      <rgbColor rgb="FFFF00FF"/>
      <rgbColor rgb="FF00FFFF"/>
      <rgbColor rgb="FF800000"/>
      <rgbColor rgb="FF008000"/>
      <rgbColor rgb="FF000080"/>
      <rgbColor rgb="FF808000"/>
      <rgbColor rgb="FF800080"/>
      <rgbColor rgb="FF008080"/>
      <rgbColor rgb="FFBFBFBF"/>
      <rgbColor rgb="FF808080"/>
      <rgbColor rgb="FF9999FF"/>
      <rgbColor rgb="FF993366"/>
      <rgbColor rgb="FFFFFFCC"/>
      <rgbColor rgb="FFD9E7FD"/>
      <rgbColor rgb="FF660066"/>
      <rgbColor rgb="FFFF8080"/>
      <rgbColor rgb="FF0D5BDC"/>
      <rgbColor rgb="FFCCCCFF"/>
      <rgbColor rgb="FF000080"/>
      <rgbColor rgb="FFFF00FF"/>
      <rgbColor rgb="FFFFFF00"/>
      <rgbColor rgb="FF00FFFF"/>
      <rgbColor rgb="FF800080"/>
      <rgbColor rgb="FF800000"/>
      <rgbColor rgb="FF008080"/>
      <rgbColor rgb="FF0000FF"/>
      <rgbColor rgb="FF00CCFF"/>
      <rgbColor rgb="FFCCFFFF"/>
      <rgbColor rgb="FFA6E4B7"/>
      <rgbColor rgb="FFFFFF99"/>
      <rgbColor rgb="FF99CCFF"/>
      <rgbColor rgb="FFFF99CC"/>
      <rgbColor rgb="FFCC99FF"/>
      <rgbColor rgb="FFFDD768"/>
      <rgbColor rgb="FF3366FF"/>
      <rgbColor rgb="FF33CCCC"/>
      <rgbColor rgb="FF92D050"/>
      <rgbColor rgb="FFFFCC00"/>
      <rgbColor rgb="FFFF9900"/>
      <rgbColor rgb="FFFF6600"/>
      <rgbColor rgb="FF666699"/>
      <rgbColor rgb="FFA6A6A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533400</xdr:colOff>
      <xdr:row>9</xdr:row>
      <xdr:rowOff>72798</xdr:rowOff>
    </xdr:from>
    <xdr:to>
      <xdr:col>10</xdr:col>
      <xdr:colOff>502103</xdr:colOff>
      <xdr:row>63</xdr:row>
      <xdr:rowOff>68580</xdr:rowOff>
    </xdr:to>
    <xdr:sp macro="" textlink="">
      <xdr:nvSpPr>
        <xdr:cNvPr id="2" name="TextBox 1">
          <a:extLst>
            <a:ext uri="{FF2B5EF4-FFF2-40B4-BE49-F238E27FC236}">
              <a16:creationId xmlns:a16="http://schemas.microsoft.com/office/drawing/2014/main" id="{066C4F43-E307-59ED-9B68-7FC1615A20AF}"/>
            </a:ext>
          </a:extLst>
        </xdr:cNvPr>
        <xdr:cNvSpPr txBox="1"/>
      </xdr:nvSpPr>
      <xdr:spPr>
        <a:xfrm>
          <a:off x="533400" y="1581558"/>
          <a:ext cx="5988503" cy="90483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200" b="1">
              <a:solidFill>
                <a:schemeClr val="accent1">
                  <a:lumMod val="75000"/>
                </a:schemeClr>
              </a:solidFill>
              <a:effectLst/>
              <a:latin typeface="+mn-lt"/>
              <a:ea typeface="+mn-ea"/>
              <a:cs typeface="+mn-cs"/>
            </a:rPr>
            <a:t>Ohjeet</a:t>
          </a:r>
          <a:r>
            <a:rPr lang="fi-FI" sz="1200" b="1" baseline="0">
              <a:solidFill>
                <a:schemeClr val="accent1">
                  <a:lumMod val="75000"/>
                </a:schemeClr>
              </a:solidFill>
              <a:effectLst/>
              <a:latin typeface="+mn-lt"/>
              <a:ea typeface="+mn-ea"/>
              <a:cs typeface="+mn-cs"/>
            </a:rPr>
            <a:t> tietojen syöttämiseen</a:t>
          </a:r>
          <a:endParaRPr lang="et-EE" sz="1200" b="1">
            <a:solidFill>
              <a:schemeClr val="accent1">
                <a:lumMod val="75000"/>
              </a:schemeClr>
            </a:solidFill>
            <a:effectLst/>
            <a:latin typeface="+mn-lt"/>
            <a:ea typeface="+mn-ea"/>
            <a:cs typeface="+mn-cs"/>
          </a:endParaRPr>
        </a:p>
        <a:p>
          <a:endParaRPr lang="et-EE" sz="1000">
            <a:solidFill>
              <a:schemeClr val="dk1"/>
            </a:solidFill>
            <a:effectLst/>
            <a:latin typeface="+mn-lt"/>
            <a:ea typeface="+mn-ea"/>
            <a:cs typeface="+mn-cs"/>
          </a:endParaRPr>
        </a:p>
        <a:p>
          <a:r>
            <a:rPr lang="fi-FI" sz="1000" b="1">
              <a:solidFill>
                <a:schemeClr val="dk1"/>
              </a:solidFill>
              <a:effectLst/>
              <a:latin typeface="+mn-lt"/>
              <a:ea typeface="+mn-ea"/>
              <a:cs typeface="+mn-cs"/>
            </a:rPr>
            <a:t>Tiedot</a:t>
          </a:r>
          <a:r>
            <a:rPr lang="fi-FI" sz="1000" b="1" baseline="0">
              <a:solidFill>
                <a:schemeClr val="dk1"/>
              </a:solidFill>
              <a:effectLst/>
              <a:latin typeface="+mn-lt"/>
              <a:ea typeface="+mn-ea"/>
              <a:cs typeface="+mn-cs"/>
            </a:rPr>
            <a:t> kattavat </a:t>
          </a:r>
          <a:r>
            <a:rPr lang="fi-FI" sz="1000" b="0" baseline="0">
              <a:solidFill>
                <a:schemeClr val="dk1"/>
              </a:solidFill>
              <a:effectLst/>
              <a:latin typeface="+mn-lt"/>
              <a:ea typeface="+mn-ea"/>
              <a:cs typeface="+mn-cs"/>
            </a:rPr>
            <a:t>s</a:t>
          </a:r>
          <a:r>
            <a:rPr lang="fi-FI" sz="1000">
              <a:solidFill>
                <a:schemeClr val="dk1"/>
              </a:solidFill>
              <a:effectLst/>
              <a:latin typeface="+mn-lt"/>
              <a:ea typeface="+mn-ea"/>
              <a:cs typeface="+mn-cs"/>
            </a:rPr>
            <a:t>äilörehun</a:t>
          </a:r>
          <a:r>
            <a:rPr lang="fi-FI" sz="1000" baseline="0">
              <a:solidFill>
                <a:schemeClr val="dk1"/>
              </a:solidFill>
              <a:effectLst/>
              <a:latin typeface="+mn-lt"/>
              <a:ea typeface="+mn-ea"/>
              <a:cs typeface="+mn-cs"/>
            </a:rPr>
            <a:t> ja heinän</a:t>
          </a:r>
          <a:r>
            <a:rPr lang="et-EE" sz="1000">
              <a:solidFill>
                <a:schemeClr val="dk1"/>
              </a:solidFill>
              <a:effectLst/>
              <a:latin typeface="+mn-lt"/>
              <a:ea typeface="+mn-ea"/>
              <a:cs typeface="+mn-cs"/>
            </a:rPr>
            <a:t>. </a:t>
          </a:r>
          <a:r>
            <a:rPr lang="fi-FI" sz="1000">
              <a:solidFill>
                <a:schemeClr val="dk1"/>
              </a:solidFill>
              <a:effectLst/>
              <a:latin typeface="+mn-lt"/>
              <a:ea typeface="+mn-ea"/>
              <a:cs typeface="+mn-cs"/>
            </a:rPr>
            <a:t>Laskelmat</a:t>
          </a:r>
          <a:r>
            <a:rPr lang="fi-FI" sz="1000" baseline="0">
              <a:solidFill>
                <a:schemeClr val="dk1"/>
              </a:solidFill>
              <a:effectLst/>
              <a:latin typeface="+mn-lt"/>
              <a:ea typeface="+mn-ea"/>
              <a:cs typeface="+mn-cs"/>
            </a:rPr>
            <a:t> eivät huomioi viljan- ja maidontuotannon tai muiden tuotantosuuntien tuotantokustannuksia. </a:t>
          </a:r>
          <a:endParaRPr lang="et-EE" sz="1000">
            <a:solidFill>
              <a:schemeClr val="dk1"/>
            </a:solidFill>
            <a:effectLst/>
            <a:latin typeface="+mn-lt"/>
            <a:ea typeface="+mn-ea"/>
            <a:cs typeface="+mn-cs"/>
          </a:endParaRPr>
        </a:p>
        <a:p>
          <a:endParaRPr lang="fi-FI" sz="1000">
            <a:solidFill>
              <a:schemeClr val="dk1"/>
            </a:solidFill>
            <a:effectLst/>
            <a:latin typeface="+mn-lt"/>
            <a:ea typeface="+mn-ea"/>
            <a:cs typeface="+mn-cs"/>
          </a:endParaRPr>
        </a:p>
        <a:p>
          <a:r>
            <a:rPr lang="fi-FI" sz="1000" b="1">
              <a:solidFill>
                <a:schemeClr val="dk1"/>
              </a:solidFill>
              <a:effectLst/>
              <a:latin typeface="+mn-lt"/>
              <a:ea typeface="+mn-ea"/>
              <a:cs typeface="+mn-cs"/>
            </a:rPr>
            <a:t>Suosituksia</a:t>
          </a:r>
          <a:r>
            <a:rPr lang="fi-FI" sz="1000" b="1" baseline="0">
              <a:solidFill>
                <a:schemeClr val="dk1"/>
              </a:solidFill>
              <a:effectLst/>
              <a:latin typeface="+mn-lt"/>
              <a:ea typeface="+mn-ea"/>
              <a:cs typeface="+mn-cs"/>
            </a:rPr>
            <a:t> kirjaamisperiaatteisiin:</a:t>
          </a:r>
        </a:p>
        <a:p>
          <a:endParaRPr lang="et-EE" sz="1000">
            <a:solidFill>
              <a:schemeClr val="dk1"/>
            </a:solidFill>
            <a:effectLst/>
            <a:latin typeface="+mn-lt"/>
            <a:ea typeface="+mn-ea"/>
            <a:cs typeface="+mn-cs"/>
          </a:endParaRPr>
        </a:p>
        <a:p>
          <a:r>
            <a:rPr lang="fi-FI" sz="1000" b="1">
              <a:solidFill>
                <a:schemeClr val="dk1"/>
              </a:solidFill>
              <a:effectLst/>
              <a:latin typeface="+mn-lt"/>
              <a:ea typeface="+mn-ea"/>
              <a:cs typeface="+mn-cs"/>
            </a:rPr>
            <a:t>Konetyön</a:t>
          </a:r>
          <a:r>
            <a:rPr lang="fi-FI" sz="1000" b="1" baseline="0">
              <a:solidFill>
                <a:schemeClr val="dk1"/>
              </a:solidFill>
              <a:effectLst/>
              <a:latin typeface="+mn-lt"/>
              <a:ea typeface="+mn-ea"/>
              <a:cs typeface="+mn-cs"/>
            </a:rPr>
            <a:t> kustannukset</a:t>
          </a:r>
          <a:r>
            <a:rPr lang="et-EE" sz="1000">
              <a:solidFill>
                <a:schemeClr val="dk1"/>
              </a:solidFill>
              <a:effectLst/>
              <a:latin typeface="+mn-lt"/>
              <a:ea typeface="+mn-ea"/>
              <a:cs typeface="+mn-cs"/>
            </a:rPr>
            <a:t>: </a:t>
          </a:r>
          <a:r>
            <a:rPr lang="fi-FI" sz="1000">
              <a:solidFill>
                <a:schemeClr val="dk1"/>
              </a:solidFill>
              <a:effectLst/>
              <a:latin typeface="+mn-lt"/>
              <a:ea typeface="+mn-ea"/>
              <a:cs typeface="+mn-cs"/>
            </a:rPr>
            <a:t>kaikki säilörehuun</a:t>
          </a:r>
          <a:r>
            <a:rPr lang="fi-FI" sz="1000" baseline="0">
              <a:solidFill>
                <a:schemeClr val="dk1"/>
              </a:solidFill>
              <a:effectLst/>
              <a:latin typeface="+mn-lt"/>
              <a:ea typeface="+mn-ea"/>
              <a:cs typeface="+mn-cs"/>
            </a:rPr>
            <a:t> suoraan kohdistettavat kustannukset (esimerkiksi työntekijöiden palkat ja polttoainekustannukset)</a:t>
          </a:r>
          <a:r>
            <a:rPr lang="et-EE" sz="1000">
              <a:solidFill>
                <a:schemeClr val="dk1"/>
              </a:solidFill>
              <a:effectLst/>
              <a:latin typeface="+mn-lt"/>
              <a:ea typeface="+mn-ea"/>
              <a:cs typeface="+mn-cs"/>
            </a:rPr>
            <a:t> </a:t>
          </a:r>
          <a:r>
            <a:rPr lang="fi-FI" sz="1000">
              <a:solidFill>
                <a:schemeClr val="dk1"/>
              </a:solidFill>
              <a:effectLst/>
              <a:latin typeface="+mn-lt"/>
              <a:ea typeface="+mn-ea"/>
              <a:cs typeface="+mn-cs"/>
            </a:rPr>
            <a:t>tulee</a:t>
          </a:r>
          <a:r>
            <a:rPr lang="fi-FI" sz="1000" baseline="0">
              <a:solidFill>
                <a:schemeClr val="dk1"/>
              </a:solidFill>
              <a:effectLst/>
              <a:latin typeface="+mn-lt"/>
              <a:ea typeface="+mn-ea"/>
              <a:cs typeface="+mn-cs"/>
            </a:rPr>
            <a:t> ilmoittaa välittöminä säilörehun tuotantokustannuksina. Kustannukset, jotka eivät ole suoraan kohdistettavissa (välilliset kustannukset) (esimerkiksi kasvukauden ulkopuoliset palkkakustannukset, varaosat ja huolto sekä poistot),</a:t>
          </a:r>
          <a:r>
            <a:rPr lang="et-EE" sz="1000">
              <a:solidFill>
                <a:schemeClr val="dk1"/>
              </a:solidFill>
              <a:effectLst/>
              <a:latin typeface="+mn-lt"/>
              <a:ea typeface="+mn-ea"/>
              <a:cs typeface="+mn-cs"/>
            </a:rPr>
            <a:t> </a:t>
          </a:r>
          <a:r>
            <a:rPr lang="fi-FI" sz="1000">
              <a:solidFill>
                <a:schemeClr val="dk1"/>
              </a:solidFill>
              <a:effectLst/>
              <a:latin typeface="+mn-lt"/>
              <a:ea typeface="+mn-ea"/>
              <a:cs typeface="+mn-cs"/>
            </a:rPr>
            <a:t>tulee jakaa </a:t>
          </a:r>
          <a:r>
            <a:rPr lang="fi-FI" sz="1000">
              <a:solidFill>
                <a:sysClr val="windowText" lastClr="000000"/>
              </a:solidFill>
              <a:effectLst/>
              <a:latin typeface="+mn-lt"/>
              <a:ea typeface="+mn-ea"/>
              <a:cs typeface="+mn-cs"/>
            </a:rPr>
            <a:t>tuotettujen satotuotteiden </a:t>
          </a:r>
          <a:r>
            <a:rPr lang="fi-FI" sz="1000" baseline="0">
              <a:solidFill>
                <a:sysClr val="windowText" lastClr="000000"/>
              </a:solidFill>
              <a:effectLst/>
              <a:latin typeface="+mn-lt"/>
              <a:ea typeface="+mn-ea"/>
              <a:cs typeface="+mn-cs"/>
            </a:rPr>
            <a:t>kesken</a:t>
          </a:r>
          <a:r>
            <a:rPr lang="fi-FI" sz="1000" baseline="0">
              <a:solidFill>
                <a:srgbClr val="FF0000"/>
              </a:solidFill>
              <a:effectLst/>
              <a:latin typeface="+mn-lt"/>
              <a:ea typeface="+mn-ea"/>
              <a:cs typeface="+mn-cs"/>
            </a:rPr>
            <a:t> </a:t>
          </a:r>
          <a:r>
            <a:rPr lang="fi-FI" sz="1000" baseline="0">
              <a:solidFill>
                <a:schemeClr val="dk1"/>
              </a:solidFill>
              <a:effectLst/>
              <a:latin typeface="+mn-lt"/>
              <a:ea typeface="+mn-ea"/>
              <a:cs typeface="+mn-cs"/>
            </a:rPr>
            <a:t>(säilörehut, viljat, öljykasvit jne.) kokonaiskäyttötuntien perusteella. </a:t>
          </a:r>
        </a:p>
        <a:p>
          <a:endParaRPr lang="et-EE" sz="1000">
            <a:solidFill>
              <a:schemeClr val="dk1"/>
            </a:solidFill>
            <a:effectLst/>
            <a:latin typeface="+mn-lt"/>
            <a:ea typeface="+mn-ea"/>
            <a:cs typeface="+mn-cs"/>
          </a:endParaRPr>
        </a:p>
        <a:p>
          <a:r>
            <a:rPr lang="fi-FI" sz="1000" b="1">
              <a:solidFill>
                <a:schemeClr val="dk1"/>
              </a:solidFill>
              <a:effectLst/>
              <a:latin typeface="+mn-lt"/>
              <a:ea typeface="+mn-ea"/>
              <a:cs typeface="+mn-cs"/>
            </a:rPr>
            <a:t>Monivuotisten</a:t>
          </a:r>
          <a:r>
            <a:rPr lang="fi-FI" sz="1000" b="1" baseline="0">
              <a:solidFill>
                <a:schemeClr val="dk1"/>
              </a:solidFill>
              <a:effectLst/>
              <a:latin typeface="+mn-lt"/>
              <a:ea typeface="+mn-ea"/>
              <a:cs typeface="+mn-cs"/>
            </a:rPr>
            <a:t> nurmien perustamiskustannukset</a:t>
          </a:r>
          <a:r>
            <a:rPr lang="et-EE" sz="1000">
              <a:solidFill>
                <a:schemeClr val="dk1"/>
              </a:solidFill>
              <a:effectLst/>
              <a:latin typeface="+mn-lt"/>
              <a:ea typeface="+mn-ea"/>
              <a:cs typeface="+mn-cs"/>
            </a:rPr>
            <a:t> (</a:t>
          </a:r>
          <a:r>
            <a:rPr lang="fi-FI" sz="1000">
              <a:solidFill>
                <a:schemeClr val="dk1"/>
              </a:solidFill>
              <a:effectLst/>
              <a:latin typeface="+mn-lt"/>
              <a:ea typeface="+mn-ea"/>
              <a:cs typeface="+mn-cs"/>
            </a:rPr>
            <a:t>muokkaaminen</a:t>
          </a:r>
          <a:r>
            <a:rPr lang="fi-FI" sz="1000" baseline="0">
              <a:solidFill>
                <a:schemeClr val="dk1"/>
              </a:solidFill>
              <a:effectLst/>
              <a:latin typeface="+mn-lt"/>
              <a:ea typeface="+mn-ea"/>
              <a:cs typeface="+mn-cs"/>
            </a:rPr>
            <a:t> ja kylväminen</a:t>
          </a:r>
          <a:r>
            <a:rPr lang="et-EE" sz="1000">
              <a:solidFill>
                <a:schemeClr val="dk1"/>
              </a:solidFill>
              <a:effectLst/>
              <a:latin typeface="+mn-lt"/>
              <a:ea typeface="+mn-ea"/>
              <a:cs typeface="+mn-cs"/>
            </a:rPr>
            <a:t>)</a:t>
          </a:r>
          <a:r>
            <a:rPr lang="fi-FI" sz="1000" baseline="0">
              <a:solidFill>
                <a:schemeClr val="dk1"/>
              </a:solidFill>
              <a:effectLst/>
              <a:latin typeface="+mn-lt"/>
              <a:ea typeface="+mn-ea"/>
              <a:cs typeface="+mn-cs"/>
            </a:rPr>
            <a:t> ilmoitetaan varastoina ja jaetaan odotettavissa olevien nurmivuosien ajalle (yleensä enintään 4 vuotta). Yksivuotisten nurmien ja muiden säilörehukasvien (maissi, viljat, herne) osalta kaikki perustamiskustannukset tulee sisällyttää säilörehun kustannuksiin. Älä unohda huomioida edellisen syksyn perustamiskustannuksia.</a:t>
          </a:r>
        </a:p>
        <a:p>
          <a:r>
            <a:rPr lang="fi-FI" sz="1000" baseline="0">
              <a:solidFill>
                <a:schemeClr val="dk1"/>
              </a:solidFill>
              <a:effectLst/>
              <a:latin typeface="+mn-lt"/>
              <a:ea typeface="+mn-ea"/>
              <a:cs typeface="+mn-cs"/>
            </a:rPr>
            <a:t> </a:t>
          </a:r>
        </a:p>
        <a:p>
          <a:r>
            <a:rPr lang="fi-FI" sz="1000" b="1">
              <a:solidFill>
                <a:schemeClr val="dk1"/>
              </a:solidFill>
              <a:effectLst/>
              <a:latin typeface="+mn-lt"/>
              <a:ea typeface="+mn-ea"/>
              <a:cs typeface="+mn-cs"/>
            </a:rPr>
            <a:t>Pellon</a:t>
          </a:r>
          <a:r>
            <a:rPr lang="fi-FI" sz="1000" b="1" baseline="0">
              <a:solidFill>
                <a:schemeClr val="dk1"/>
              </a:solidFill>
              <a:effectLst/>
              <a:latin typeface="+mn-lt"/>
              <a:ea typeface="+mn-ea"/>
              <a:cs typeface="+mn-cs"/>
            </a:rPr>
            <a:t> vuokra</a:t>
          </a:r>
          <a:r>
            <a:rPr lang="et-EE" sz="1000">
              <a:solidFill>
                <a:schemeClr val="dk1"/>
              </a:solidFill>
              <a:effectLst/>
              <a:latin typeface="+mn-lt"/>
              <a:ea typeface="+mn-ea"/>
              <a:cs typeface="+mn-cs"/>
            </a:rPr>
            <a:t> </a:t>
          </a:r>
          <a:r>
            <a:rPr lang="fi-FI" sz="1000">
              <a:solidFill>
                <a:schemeClr val="dk1"/>
              </a:solidFill>
              <a:effectLst/>
              <a:latin typeface="+mn-lt"/>
              <a:ea typeface="+mn-ea"/>
              <a:cs typeface="+mn-cs"/>
            </a:rPr>
            <a:t>voidaan ilmoittaa joko toteutuneena</a:t>
          </a:r>
          <a:r>
            <a:rPr lang="fi-FI" sz="1000" baseline="0">
              <a:solidFill>
                <a:schemeClr val="dk1"/>
              </a:solidFill>
              <a:effectLst/>
              <a:latin typeface="+mn-lt"/>
              <a:ea typeface="+mn-ea"/>
              <a:cs typeface="+mn-cs"/>
            </a:rPr>
            <a:t> summana tai koko vuokrapinta-alan keskiarvosummana huolimatta pellon käyttötavasta. </a:t>
          </a:r>
          <a:r>
            <a:rPr lang="fi-FI" sz="1000" baseline="0">
              <a:solidFill>
                <a:sysClr val="windowText" lastClr="000000"/>
              </a:solidFill>
              <a:effectLst/>
              <a:latin typeface="+mn-lt"/>
              <a:ea typeface="+mn-ea"/>
              <a:cs typeface="+mn-cs"/>
            </a:rPr>
            <a:t>Vaihtoehtoisesti voidaan käyttää säilörehun korjuualan suhteellista kokonaissummaa. (esimerkiksi jos, tilan koko peltoalasta 60%:lla tuotetaan säilörehua ja vuokrapellon osuus koko alasta on 40%, kohdistetaan säilörehulle kokonaisvuokrasta 60%x40%=24%).</a:t>
          </a:r>
          <a:endParaRPr lang="fi-FI" sz="1000">
            <a:solidFill>
              <a:sysClr val="windowText" lastClr="000000"/>
            </a:solidFill>
            <a:effectLst/>
            <a:latin typeface="+mn-lt"/>
            <a:ea typeface="+mn-ea"/>
            <a:cs typeface="+mn-cs"/>
          </a:endParaRPr>
        </a:p>
        <a:p>
          <a:endParaRPr lang="fi-FI" sz="1000">
            <a:solidFill>
              <a:schemeClr val="dk1"/>
            </a:solidFill>
            <a:effectLst/>
            <a:latin typeface="+mn-lt"/>
            <a:ea typeface="+mn-ea"/>
            <a:cs typeface="+mn-cs"/>
          </a:endParaRPr>
        </a:p>
        <a:p>
          <a:r>
            <a:rPr lang="fi-FI" sz="1000" b="1">
              <a:solidFill>
                <a:schemeClr val="dk1"/>
              </a:solidFill>
              <a:effectLst/>
              <a:latin typeface="+mn-lt"/>
              <a:ea typeface="+mn-ea"/>
              <a:cs typeface="+mn-cs"/>
            </a:rPr>
            <a:t>Kuivalannalla</a:t>
          </a:r>
          <a:r>
            <a:rPr lang="et-EE" sz="1000">
              <a:solidFill>
                <a:schemeClr val="dk1"/>
              </a:solidFill>
              <a:effectLst/>
              <a:latin typeface="+mn-lt"/>
              <a:ea typeface="+mn-ea"/>
              <a:cs typeface="+mn-cs"/>
            </a:rPr>
            <a:t> (</a:t>
          </a:r>
          <a:r>
            <a:rPr lang="fi-FI" sz="1000">
              <a:solidFill>
                <a:schemeClr val="dk1"/>
              </a:solidFill>
              <a:effectLst/>
              <a:latin typeface="+mn-lt"/>
              <a:ea typeface="+mn-ea"/>
              <a:cs typeface="+mn-cs"/>
            </a:rPr>
            <a:t>tai liete tai mädäte) tulee mahdollisuuksien mukaan käyttää arvoa sisäisessä kirjanpidossa. Arvon tulisi sisältää vähintään lantaan liittyvien rakennusten ja laitteiden poistot sekä lannanlevityksen suorat kustannukset. Jos lannalle on määritetty markkinahinta alueella, tulisi sitä käyttää kustannuslaskelmissa.</a:t>
          </a:r>
          <a:r>
            <a:rPr lang="fi-FI" sz="1000" baseline="0">
              <a:solidFill>
                <a:schemeClr val="dk1"/>
              </a:solidFill>
              <a:effectLst/>
              <a:latin typeface="+mn-lt"/>
              <a:ea typeface="+mn-ea"/>
              <a:cs typeface="+mn-cs"/>
            </a:rPr>
            <a:t> A</a:t>
          </a:r>
          <a:r>
            <a:rPr lang="fi-FI" sz="1000">
              <a:solidFill>
                <a:schemeClr val="dk1"/>
              </a:solidFill>
              <a:effectLst/>
              <a:latin typeface="+mn-lt"/>
              <a:ea typeface="+mn-ea"/>
              <a:cs typeface="+mn-cs"/>
            </a:rPr>
            <a:t>rvona voidaan käyttää</a:t>
          </a:r>
          <a:r>
            <a:rPr lang="fi-FI" sz="1000" baseline="0">
              <a:solidFill>
                <a:schemeClr val="dk1"/>
              </a:solidFill>
              <a:effectLst/>
              <a:latin typeface="+mn-lt"/>
              <a:ea typeface="+mn-ea"/>
              <a:cs typeface="+mn-cs"/>
            </a:rPr>
            <a:t> myös</a:t>
          </a:r>
          <a:r>
            <a:rPr lang="fi-FI" sz="1000">
              <a:solidFill>
                <a:schemeClr val="dk1"/>
              </a:solidFill>
              <a:effectLst/>
              <a:latin typeface="+mn-lt"/>
              <a:ea typeface="+mn-ea"/>
              <a:cs typeface="+mn-cs"/>
            </a:rPr>
            <a:t> levityksestä aiheutuneita kustannuksia, jos on käytetty urakoitsijaa. </a:t>
          </a:r>
        </a:p>
        <a:p>
          <a:endParaRPr lang="fi-FI" sz="1000" b="1">
            <a:solidFill>
              <a:schemeClr val="dk1"/>
            </a:solidFill>
            <a:effectLst/>
            <a:latin typeface="+mn-lt"/>
            <a:ea typeface="+mn-ea"/>
            <a:cs typeface="+mn-cs"/>
          </a:endParaRPr>
        </a:p>
        <a:p>
          <a:r>
            <a:rPr lang="fi-FI" sz="1000" b="1" baseline="0">
              <a:solidFill>
                <a:sysClr val="windowText" lastClr="000000"/>
              </a:solidFill>
              <a:effectLst/>
              <a:latin typeface="+mn-lt"/>
              <a:ea typeface="+mn-ea"/>
              <a:cs typeface="+mn-cs"/>
            </a:rPr>
            <a:t>Välilliset/yleiset </a:t>
          </a:r>
          <a:r>
            <a:rPr lang="fi-FI" sz="1000" b="1" baseline="0">
              <a:solidFill>
                <a:schemeClr val="dk1"/>
              </a:solidFill>
              <a:effectLst/>
              <a:latin typeface="+mn-lt"/>
              <a:ea typeface="+mn-ea"/>
              <a:cs typeface="+mn-cs"/>
            </a:rPr>
            <a:t>kustannukset</a:t>
          </a:r>
          <a:r>
            <a:rPr lang="et-EE" sz="1000">
              <a:solidFill>
                <a:schemeClr val="dk1"/>
              </a:solidFill>
              <a:effectLst/>
              <a:latin typeface="+mn-lt"/>
              <a:ea typeface="+mn-ea"/>
              <a:cs typeface="+mn-cs"/>
            </a:rPr>
            <a:t> </a:t>
          </a:r>
          <a:r>
            <a:rPr lang="fi-FI" sz="1000">
              <a:solidFill>
                <a:schemeClr val="dk1"/>
              </a:solidFill>
              <a:effectLst/>
              <a:latin typeface="+mn-lt"/>
              <a:ea typeface="+mn-ea"/>
              <a:cs typeface="+mn-cs"/>
            </a:rPr>
            <a:t>(esimerkiksi työntekijöiden palkat) jaetaan tuotantosuuntien kesken</a:t>
          </a:r>
          <a:r>
            <a:rPr lang="fi-FI" sz="1000" baseline="0">
              <a:solidFill>
                <a:schemeClr val="dk1"/>
              </a:solidFill>
              <a:effectLst/>
              <a:latin typeface="+mn-lt"/>
              <a:ea typeface="+mn-ea"/>
              <a:cs typeface="+mn-cs"/>
            </a:rPr>
            <a:t> tilan taloushallintoon parhaiten sopivin periaattein (esimerkiksi kustannukset jaetaan eläinyksiköille). </a:t>
          </a:r>
          <a:endParaRPr lang="et-EE" sz="1000">
            <a:solidFill>
              <a:schemeClr val="dk1"/>
            </a:solidFill>
            <a:effectLst/>
            <a:latin typeface="+mn-lt"/>
            <a:ea typeface="+mn-ea"/>
            <a:cs typeface="+mn-cs"/>
          </a:endParaRPr>
        </a:p>
        <a:p>
          <a:endParaRPr lang="et-EE" sz="1000">
            <a:solidFill>
              <a:schemeClr val="dk1"/>
            </a:solidFill>
            <a:effectLst/>
            <a:latin typeface="+mn-lt"/>
            <a:ea typeface="+mn-ea"/>
            <a:cs typeface="+mn-cs"/>
          </a:endParaRPr>
        </a:p>
        <a:p>
          <a:r>
            <a:rPr lang="fi-FI" sz="1000" b="1">
              <a:solidFill>
                <a:schemeClr val="dk1"/>
              </a:solidFill>
              <a:effectLst/>
              <a:latin typeface="+mn-lt"/>
              <a:ea typeface="+mn-ea"/>
              <a:cs typeface="+mn-cs"/>
            </a:rPr>
            <a:t>Kustannuslaskelmataulukko</a:t>
          </a:r>
          <a:endParaRPr lang="et-EE" sz="1000">
            <a:solidFill>
              <a:schemeClr val="dk1"/>
            </a:solidFill>
            <a:effectLst/>
            <a:latin typeface="+mn-lt"/>
            <a:ea typeface="+mn-ea"/>
            <a:cs typeface="+mn-cs"/>
          </a:endParaRPr>
        </a:p>
        <a:p>
          <a:r>
            <a:rPr lang="fi-FI" sz="1000">
              <a:solidFill>
                <a:schemeClr val="dk1"/>
              </a:solidFill>
              <a:effectLst/>
              <a:latin typeface="+mn-lt"/>
              <a:ea typeface="+mn-ea"/>
              <a:cs typeface="+mn-cs"/>
            </a:rPr>
            <a:t>Kaikki tiedot sijoitetaan sinisiin soluihin. Älä koske</a:t>
          </a:r>
          <a:r>
            <a:rPr lang="fi-FI" sz="1000" baseline="0">
              <a:solidFill>
                <a:schemeClr val="dk1"/>
              </a:solidFill>
              <a:effectLst/>
              <a:latin typeface="+mn-lt"/>
              <a:ea typeface="+mn-ea"/>
              <a:cs typeface="+mn-cs"/>
            </a:rPr>
            <a:t> kaavoja sisältäviin valkoisiin soluihin. Harmailla soluilla ei ole merkitystä eikä niitä tarvitse täyttää. On suositeltavaa tallentaa Excelistä kopio ennen tietojen syöttämistä. </a:t>
          </a:r>
        </a:p>
        <a:p>
          <a:endParaRPr lang="fi-FI" sz="1000" baseline="0">
            <a:solidFill>
              <a:schemeClr val="dk1"/>
            </a:solidFill>
            <a:effectLst/>
            <a:latin typeface="+mn-lt"/>
            <a:ea typeface="+mn-ea"/>
            <a:cs typeface="+mn-cs"/>
          </a:endParaRPr>
        </a:p>
        <a:p>
          <a:r>
            <a:rPr lang="fi-FI" sz="1000" baseline="0">
              <a:solidFill>
                <a:schemeClr val="dk1"/>
              </a:solidFill>
              <a:effectLst/>
              <a:latin typeface="+mn-lt"/>
              <a:ea typeface="+mn-ea"/>
              <a:cs typeface="+mn-cs"/>
            </a:rPr>
            <a:t>Nurmiala ja säilörehusadot luokitellaan sekä korjuukerran että nurmen satovuoden mukaan. On suositeltavaa ilmoittaa molemmat tiedot joka lohkolta, jotta säilörehun tunnusluvuista ja nurmen tuottavuudesta saadaan kattava kokonaiskuva. </a:t>
          </a:r>
        </a:p>
        <a:p>
          <a:endParaRPr lang="fi-FI" sz="1000" baseline="0">
            <a:solidFill>
              <a:schemeClr val="dk1"/>
            </a:solidFill>
            <a:effectLst/>
            <a:latin typeface="+mn-lt"/>
            <a:ea typeface="+mn-ea"/>
            <a:cs typeface="+mn-cs"/>
          </a:endParaRPr>
        </a:p>
        <a:p>
          <a:r>
            <a:rPr lang="fi-FI" sz="1000" baseline="0">
              <a:solidFill>
                <a:schemeClr val="dk1"/>
              </a:solidFill>
              <a:effectLst/>
              <a:latin typeface="+mn-lt"/>
              <a:ea typeface="+mn-ea"/>
              <a:cs typeface="+mn-cs"/>
            </a:rPr>
            <a:t>Suorat/välilliset kustannukset ilmoitetaan myös säilörehun korjuukerran mukaan. Epäsuorat/välilliset kustannukset liitetään ainoastaan säilörehun kokonaismäärään.</a:t>
          </a:r>
        </a:p>
        <a:p>
          <a:endParaRPr lang="et-EE" sz="1000">
            <a:solidFill>
              <a:schemeClr val="dk1"/>
            </a:solidFill>
            <a:effectLst/>
            <a:latin typeface="+mn-lt"/>
            <a:ea typeface="+mn-ea"/>
            <a:cs typeface="+mn-cs"/>
          </a:endParaRPr>
        </a:p>
        <a:p>
          <a:r>
            <a:rPr lang="fi-FI" sz="1000" b="1">
              <a:solidFill>
                <a:schemeClr val="dk1"/>
              </a:solidFill>
              <a:effectLst/>
              <a:latin typeface="+mn-lt"/>
              <a:ea typeface="+mn-ea"/>
              <a:cs typeface="+mn-cs"/>
            </a:rPr>
            <a:t>Säilörehudatataulukko</a:t>
          </a:r>
          <a:endParaRPr lang="et-EE" sz="1000">
            <a:solidFill>
              <a:schemeClr val="dk1"/>
            </a:solidFill>
            <a:effectLst/>
            <a:latin typeface="+mn-lt"/>
            <a:ea typeface="+mn-ea"/>
            <a:cs typeface="+mn-cs"/>
          </a:endParaRPr>
        </a:p>
        <a:p>
          <a:r>
            <a:rPr lang="fi-FI" sz="1000">
              <a:solidFill>
                <a:schemeClr val="dk1"/>
              </a:solidFill>
              <a:effectLst/>
              <a:latin typeface="+mn-lt"/>
              <a:ea typeface="+mn-ea"/>
              <a:cs typeface="+mn-cs"/>
            </a:rPr>
            <a:t>Pelkästään tuoresäilörehusadon määrä antaa vain vähän tietoa sen</a:t>
          </a:r>
          <a:r>
            <a:rPr lang="fi-FI" sz="1000" baseline="0">
              <a:solidFill>
                <a:schemeClr val="dk1"/>
              </a:solidFill>
              <a:effectLst/>
              <a:latin typeface="+mn-lt"/>
              <a:ea typeface="+mn-ea"/>
              <a:cs typeface="+mn-cs"/>
            </a:rPr>
            <a:t> ruokinta-arvosta ja voi johtaa vääriin tuotantopäätöksiin. Siksi on tärkeää liittää vähintään perustiedot (vertailukelpoiset) kuiva-aineesta ja rehuarvoista kustannuslaskelmiin. </a:t>
          </a:r>
        </a:p>
        <a:p>
          <a:endParaRPr lang="et-EE" sz="1000">
            <a:solidFill>
              <a:schemeClr val="dk1"/>
            </a:solidFill>
            <a:effectLst/>
            <a:latin typeface="+mn-lt"/>
            <a:ea typeface="+mn-ea"/>
            <a:cs typeface="+mn-cs"/>
          </a:endParaRPr>
        </a:p>
        <a:p>
          <a:r>
            <a:rPr lang="fi-FI" sz="1000">
              <a:solidFill>
                <a:schemeClr val="dk1"/>
              </a:solidFill>
              <a:effectLst/>
              <a:latin typeface="+mn-lt"/>
              <a:ea typeface="+mn-ea"/>
              <a:cs typeface="+mn-cs"/>
            </a:rPr>
            <a:t>Säilörehunäytteet on hyvä ottaa säilörehusta oikeaan aikaan kasvukauden lopussa (ole</a:t>
          </a:r>
          <a:r>
            <a:rPr lang="fi-FI" sz="1000" baseline="0">
              <a:solidFill>
                <a:schemeClr val="dk1"/>
              </a:solidFill>
              <a:effectLst/>
              <a:latin typeface="+mn-lt"/>
              <a:ea typeface="+mn-ea"/>
              <a:cs typeface="+mn-cs"/>
            </a:rPr>
            <a:t> yhteydessä ruokintaneuvojaan). Analyysit suositellaan tehtäväksi aina samassa laboratoriossa vertailukelposten tulosten saamiseksi. </a:t>
          </a:r>
          <a:endParaRPr lang="et-EE" sz="1000">
            <a:solidFill>
              <a:schemeClr val="dk1"/>
            </a:solidFill>
            <a:effectLst/>
            <a:latin typeface="+mn-lt"/>
            <a:ea typeface="+mn-ea"/>
            <a:cs typeface="+mn-cs"/>
          </a:endParaRPr>
        </a:p>
        <a:p>
          <a:endParaRPr lang="et-EE" sz="1000">
            <a:solidFill>
              <a:schemeClr val="dk1"/>
            </a:solidFill>
            <a:effectLst/>
            <a:latin typeface="+mn-lt"/>
            <a:ea typeface="+mn-ea"/>
            <a:cs typeface="+mn-cs"/>
          </a:endParaRPr>
        </a:p>
        <a:p>
          <a:r>
            <a:rPr lang="fi-FI" sz="1000">
              <a:solidFill>
                <a:schemeClr val="dk1"/>
              </a:solidFill>
              <a:effectLst/>
              <a:latin typeface="+mn-lt"/>
              <a:ea typeface="+mn-ea"/>
              <a:cs typeface="+mn-cs"/>
            </a:rPr>
            <a:t>Säilörehun tunnusluvut syötetään oikeiden</a:t>
          </a:r>
          <a:r>
            <a:rPr lang="fi-FI" sz="1000" baseline="0">
              <a:solidFill>
                <a:schemeClr val="dk1"/>
              </a:solidFill>
              <a:effectLst/>
              <a:latin typeface="+mn-lt"/>
              <a:ea typeface="+mn-ea"/>
              <a:cs typeface="+mn-cs"/>
            </a:rPr>
            <a:t> otsikoiden alle (nurmi, maissi, herne tai kokoviljasäilörehu). Vaihda säilörehuerien nimet tilalla käytössä oleviin eränimiin. Nurmisäilörehujen osalta niittokerran merkitseminen on tärkeää. Uusia rivejä voi lisätä tarpeen mukaan, ja näihin kopioidaan kaavat olemassa olevilta riveiltä. </a:t>
          </a:r>
          <a:endParaRPr lang="et-EE" sz="1000"/>
        </a:p>
      </xdr:txBody>
    </xdr:sp>
    <xdr:clientData/>
  </xdr:twoCellAnchor>
  <xdr:twoCellAnchor editAs="oneCell">
    <xdr:from>
      <xdr:col>0</xdr:col>
      <xdr:colOff>523876</xdr:colOff>
      <xdr:row>0</xdr:row>
      <xdr:rowOff>0</xdr:rowOff>
    </xdr:from>
    <xdr:to>
      <xdr:col>5</xdr:col>
      <xdr:colOff>319087</xdr:colOff>
      <xdr:row>9</xdr:row>
      <xdr:rowOff>19184</xdr:rowOff>
    </xdr:to>
    <xdr:pic>
      <xdr:nvPicPr>
        <xdr:cNvPr id="3" name="Pilt 2">
          <a:extLst>
            <a:ext uri="{FF2B5EF4-FFF2-40B4-BE49-F238E27FC236}">
              <a16:creationId xmlns:a16="http://schemas.microsoft.com/office/drawing/2014/main" id="{786AE29C-3D46-2828-7B81-4A3409D608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876" y="0"/>
          <a:ext cx="2914649" cy="14765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P26:R30"/>
  <sheetViews>
    <sheetView tabSelected="1" zoomScaleNormal="100" workbookViewId="0">
      <selection activeCell="I8" sqref="I8"/>
    </sheetView>
  </sheetViews>
  <sheetFormatPr defaultColWidth="8.77734375" defaultRowHeight="13.2" x14ac:dyDescent="0.25"/>
  <sheetData>
    <row r="26" spans="16:18" x14ac:dyDescent="0.25">
      <c r="P26" s="115"/>
    </row>
    <row r="27" spans="16:18" x14ac:dyDescent="0.25">
      <c r="P27" s="115"/>
    </row>
    <row r="28" spans="16:18" x14ac:dyDescent="0.25">
      <c r="P28" s="115"/>
    </row>
    <row r="30" spans="16:18" x14ac:dyDescent="0.25">
      <c r="P30" s="115"/>
      <c r="R30" s="115"/>
    </row>
  </sheetData>
  <pageMargins left="0.7" right="0.7" top="0.75" bottom="0.75" header="0.511811023622047" footer="0.511811023622047"/>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58"/>
  <sheetViews>
    <sheetView topLeftCell="A41" zoomScaleNormal="100" workbookViewId="0">
      <pane xSplit="1" topLeftCell="B1" activePane="topRight" state="frozen"/>
      <selection activeCell="A41" sqref="A41"/>
      <selection pane="topRight" activeCell="L39" sqref="L39"/>
    </sheetView>
  </sheetViews>
  <sheetFormatPr defaultColWidth="12.5546875" defaultRowHeight="13.8" x14ac:dyDescent="0.3"/>
  <cols>
    <col min="1" max="1" width="24.5546875" style="7" customWidth="1"/>
    <col min="2" max="2" width="12.44140625" style="7" customWidth="1"/>
    <col min="3" max="3" width="11.77734375" style="7" customWidth="1"/>
    <col min="4" max="4" width="12.21875" style="7" customWidth="1"/>
    <col min="5" max="5" width="11.5546875" style="7" customWidth="1"/>
    <col min="6" max="6" width="11.77734375" style="7" customWidth="1"/>
    <col min="7" max="7" width="12" style="7" customWidth="1"/>
    <col min="8" max="8" width="11.44140625" style="7" customWidth="1"/>
    <col min="9" max="9" width="11.77734375" style="7" customWidth="1"/>
    <col min="10" max="10" width="15" style="7" customWidth="1"/>
    <col min="11" max="11" width="13.33203125" style="7" customWidth="1"/>
    <col min="12" max="12" width="13.77734375" style="7" customWidth="1"/>
    <col min="13" max="13" width="12.5546875" style="7"/>
    <col min="14" max="14" width="16.21875" style="7" customWidth="1"/>
    <col min="15" max="16384" width="12.5546875" style="7"/>
  </cols>
  <sheetData>
    <row r="1" spans="1:16" s="3" customFormat="1" ht="22.5" customHeight="1" thickBot="1" x14ac:dyDescent="0.45">
      <c r="A1" s="1" t="s">
        <v>4</v>
      </c>
      <c r="B1" s="2"/>
      <c r="D1" s="65" t="s">
        <v>5</v>
      </c>
      <c r="E1" s="66"/>
    </row>
    <row r="2" spans="1:16" s="3" customFormat="1" ht="9.75" customHeight="1" x14ac:dyDescent="0.4">
      <c r="A2" s="1"/>
      <c r="B2" s="2"/>
      <c r="D2" s="4"/>
    </row>
    <row r="3" spans="1:16" ht="15.75" customHeight="1" x14ac:dyDescent="0.3">
      <c r="A3" s="5" t="s">
        <v>69</v>
      </c>
      <c r="B3" s="6"/>
    </row>
    <row r="4" spans="1:16" ht="27.6" x14ac:dyDescent="0.3">
      <c r="A4" s="8" t="s">
        <v>6</v>
      </c>
      <c r="B4" s="9" t="s">
        <v>7</v>
      </c>
      <c r="C4" s="116" t="s">
        <v>52</v>
      </c>
      <c r="D4" s="116" t="s">
        <v>53</v>
      </c>
      <c r="E4" s="116" t="s">
        <v>54</v>
      </c>
      <c r="F4" s="116" t="s">
        <v>55</v>
      </c>
      <c r="G4" s="116" t="s">
        <v>56</v>
      </c>
      <c r="H4" s="10" t="s">
        <v>8</v>
      </c>
      <c r="I4" s="10" t="s">
        <v>9</v>
      </c>
      <c r="J4" s="11"/>
      <c r="K4" s="11"/>
      <c r="L4" s="11"/>
      <c r="M4" s="11"/>
      <c r="N4" s="11"/>
      <c r="O4" s="11"/>
      <c r="P4" s="11"/>
    </row>
    <row r="5" spans="1:16" ht="15.75" customHeight="1" x14ac:dyDescent="0.3">
      <c r="A5" s="23" t="s">
        <v>10</v>
      </c>
      <c r="B5" s="23">
        <f>SUM(C5:I5)</f>
        <v>0</v>
      </c>
      <c r="C5" s="77"/>
      <c r="D5" s="77"/>
      <c r="E5" s="77"/>
      <c r="F5" s="77"/>
      <c r="G5" s="77"/>
      <c r="H5" s="77"/>
      <c r="I5" s="77"/>
      <c r="O5" s="13"/>
    </row>
    <row r="6" spans="1:16" ht="15.75" customHeight="1" x14ac:dyDescent="0.3">
      <c r="A6" s="14" t="s">
        <v>11</v>
      </c>
      <c r="B6" s="15">
        <f t="shared" ref="B5:B10" si="0">SUM(C6:I6)</f>
        <v>0</v>
      </c>
      <c r="C6" s="16"/>
      <c r="D6" s="16"/>
      <c r="E6" s="16"/>
      <c r="F6" s="16"/>
      <c r="G6" s="16"/>
      <c r="H6" s="16"/>
      <c r="I6" s="16"/>
      <c r="O6" s="13"/>
    </row>
    <row r="7" spans="1:16" ht="15.75" customHeight="1" x14ac:dyDescent="0.3">
      <c r="A7" s="14" t="s">
        <v>12</v>
      </c>
      <c r="B7" s="17">
        <f t="shared" si="0"/>
        <v>0</v>
      </c>
      <c r="C7" s="18"/>
      <c r="D7" s="18"/>
      <c r="E7" s="18"/>
      <c r="F7" s="18"/>
      <c r="G7" s="18"/>
      <c r="H7" s="18"/>
      <c r="I7" s="18"/>
    </row>
    <row r="8" spans="1:16" ht="15.75" customHeight="1" x14ac:dyDescent="0.3">
      <c r="A8" s="14" t="s">
        <v>13</v>
      </c>
      <c r="B8" s="17">
        <f t="shared" si="0"/>
        <v>0</v>
      </c>
      <c r="C8" s="18"/>
      <c r="D8" s="18"/>
      <c r="E8" s="18"/>
      <c r="F8" s="18"/>
      <c r="G8" s="18"/>
      <c r="H8" s="18"/>
      <c r="I8" s="18"/>
    </row>
    <row r="9" spans="1:16" ht="15.75" customHeight="1" x14ac:dyDescent="0.3">
      <c r="A9" s="14" t="s">
        <v>14</v>
      </c>
      <c r="B9" s="17">
        <f t="shared" si="0"/>
        <v>0</v>
      </c>
      <c r="C9" s="20"/>
      <c r="D9" s="20"/>
      <c r="E9" s="20"/>
      <c r="F9" s="20"/>
      <c r="G9" s="20"/>
      <c r="H9" s="20"/>
      <c r="I9" s="20"/>
    </row>
    <row r="10" spans="1:16" ht="15.75" customHeight="1" x14ac:dyDescent="0.3">
      <c r="A10" s="14" t="s">
        <v>15</v>
      </c>
      <c r="B10" s="19">
        <f t="shared" si="0"/>
        <v>0</v>
      </c>
      <c r="C10" s="20"/>
      <c r="D10" s="20"/>
      <c r="E10" s="20"/>
      <c r="F10" s="20"/>
      <c r="G10" s="20"/>
      <c r="H10" s="20"/>
      <c r="I10" s="20"/>
    </row>
    <row r="11" spans="1:16" ht="15.75" customHeight="1" x14ac:dyDescent="0.3">
      <c r="A11" s="12" t="s">
        <v>16</v>
      </c>
      <c r="B11" s="12">
        <f>SUM(B6:B9)</f>
        <v>0</v>
      </c>
      <c r="C11" s="21">
        <f t="shared" ref="C11:I11" si="1">SUM(C6:C10)</f>
        <v>0</v>
      </c>
      <c r="D11" s="21">
        <f t="shared" si="1"/>
        <v>0</v>
      </c>
      <c r="E11" s="21">
        <f t="shared" si="1"/>
        <v>0</v>
      </c>
      <c r="F11" s="21">
        <f t="shared" si="1"/>
        <v>0</v>
      </c>
      <c r="G11" s="21">
        <f t="shared" si="1"/>
        <v>0</v>
      </c>
      <c r="H11" s="21">
        <f t="shared" si="1"/>
        <v>0</v>
      </c>
      <c r="I11" s="21">
        <f t="shared" si="1"/>
        <v>0</v>
      </c>
      <c r="O11" s="13"/>
    </row>
    <row r="12" spans="1:16" ht="15.75" customHeight="1" x14ac:dyDescent="0.3">
      <c r="A12" s="117" t="s">
        <v>51</v>
      </c>
      <c r="B12" s="16"/>
      <c r="C12" s="22"/>
      <c r="D12" s="22"/>
      <c r="E12" s="22"/>
      <c r="F12" s="22"/>
      <c r="G12" s="22"/>
      <c r="H12" s="22"/>
      <c r="I12" s="22"/>
      <c r="J12" s="13"/>
      <c r="K12" s="13"/>
      <c r="L12" s="13"/>
      <c r="M12" s="13"/>
      <c r="O12" s="13"/>
    </row>
    <row r="13" spans="1:16" ht="15.75" customHeight="1" x14ac:dyDescent="0.3">
      <c r="A13" s="17" t="s">
        <v>17</v>
      </c>
      <c r="B13" s="18"/>
      <c r="C13" s="22"/>
      <c r="D13" s="22"/>
      <c r="E13" s="22"/>
      <c r="F13" s="22"/>
      <c r="G13" s="22"/>
      <c r="H13" s="22"/>
      <c r="I13" s="22"/>
      <c r="J13" s="13"/>
      <c r="K13" s="13"/>
      <c r="L13" s="13"/>
      <c r="M13" s="13"/>
      <c r="O13" s="13"/>
    </row>
    <row r="14" spans="1:16" ht="15.75" customHeight="1" x14ac:dyDescent="0.3">
      <c r="A14" s="19" t="s">
        <v>18</v>
      </c>
      <c r="B14" s="20"/>
      <c r="C14" s="22"/>
      <c r="D14" s="22"/>
      <c r="E14" s="22"/>
      <c r="F14" s="22"/>
      <c r="G14" s="22"/>
      <c r="H14" s="22"/>
      <c r="I14" s="22"/>
      <c r="J14" s="13"/>
      <c r="K14" s="13"/>
      <c r="L14" s="13"/>
      <c r="M14" s="13"/>
      <c r="O14" s="13"/>
    </row>
    <row r="15" spans="1:16" ht="15.75" customHeight="1" x14ac:dyDescent="0.3">
      <c r="A15" s="23" t="s">
        <v>19</v>
      </c>
      <c r="B15" s="23">
        <f>B5+B12+B13+B14</f>
        <v>0</v>
      </c>
      <c r="C15" s="24"/>
      <c r="D15" s="24"/>
      <c r="E15" s="24"/>
      <c r="F15" s="24"/>
      <c r="G15" s="24"/>
      <c r="H15" s="24"/>
      <c r="I15" s="24"/>
    </row>
    <row r="16" spans="1:16" ht="10.5" customHeight="1" x14ac:dyDescent="0.3"/>
    <row r="17" spans="1:13" ht="15.75" customHeight="1" x14ac:dyDescent="0.3">
      <c r="A17" s="124" t="s">
        <v>20</v>
      </c>
      <c r="B17" s="124"/>
    </row>
    <row r="18" spans="1:13" ht="33" customHeight="1" x14ac:dyDescent="0.3">
      <c r="A18" s="8" t="s">
        <v>6</v>
      </c>
      <c r="B18" s="9" t="s">
        <v>7</v>
      </c>
      <c r="C18" s="116" t="str">
        <f>C4</f>
        <v>1.satovuosi</v>
      </c>
      <c r="D18" s="116" t="str">
        <f t="shared" ref="D18:G18" si="2">D4</f>
        <v>2.satovuosi</v>
      </c>
      <c r="E18" s="116" t="str">
        <f t="shared" si="2"/>
        <v>3.satovuosi</v>
      </c>
      <c r="F18" s="116" t="str">
        <f t="shared" si="2"/>
        <v>4. satovuosi</v>
      </c>
      <c r="G18" s="116" t="str">
        <f t="shared" si="2"/>
        <v>5.satovuosi</v>
      </c>
      <c r="H18" s="10" t="s">
        <v>21</v>
      </c>
      <c r="I18" s="10" t="s">
        <v>22</v>
      </c>
      <c r="J18" s="11"/>
      <c r="K18" s="11"/>
      <c r="L18" s="11"/>
      <c r="M18" s="11"/>
    </row>
    <row r="19" spans="1:13" ht="15.75" customHeight="1" x14ac:dyDescent="0.3">
      <c r="A19" s="14" t="s">
        <v>11</v>
      </c>
      <c r="B19" s="15">
        <f t="shared" ref="B19:B24" si="3">SUM(C19:I19)</f>
        <v>0</v>
      </c>
      <c r="C19" s="16"/>
      <c r="D19" s="16"/>
      <c r="E19" s="16"/>
      <c r="F19" s="16"/>
      <c r="G19" s="16"/>
      <c r="H19" s="16"/>
      <c r="I19" s="16"/>
    </row>
    <row r="20" spans="1:13" ht="15.75" customHeight="1" x14ac:dyDescent="0.3">
      <c r="A20" s="14" t="s">
        <v>12</v>
      </c>
      <c r="B20" s="17">
        <f t="shared" si="3"/>
        <v>0</v>
      </c>
      <c r="C20" s="18"/>
      <c r="D20" s="18"/>
      <c r="E20" s="18"/>
      <c r="F20" s="18"/>
      <c r="G20" s="18"/>
      <c r="H20" s="18"/>
      <c r="I20" s="18"/>
    </row>
    <row r="21" spans="1:13" ht="15.75" customHeight="1" x14ac:dyDescent="0.3">
      <c r="A21" s="14" t="s">
        <v>13</v>
      </c>
      <c r="B21" s="17">
        <f t="shared" si="3"/>
        <v>0</v>
      </c>
      <c r="C21" s="18"/>
      <c r="D21" s="18"/>
      <c r="E21" s="18"/>
      <c r="F21" s="18"/>
      <c r="G21" s="18"/>
      <c r="H21" s="18"/>
      <c r="I21" s="18"/>
    </row>
    <row r="22" spans="1:13" ht="15.75" customHeight="1" x14ac:dyDescent="0.3">
      <c r="A22" s="14" t="s">
        <v>14</v>
      </c>
      <c r="B22" s="19">
        <f t="shared" si="3"/>
        <v>0</v>
      </c>
      <c r="C22" s="20"/>
      <c r="D22" s="20"/>
      <c r="E22" s="20"/>
      <c r="F22" s="20"/>
      <c r="G22" s="20"/>
      <c r="H22" s="20"/>
      <c r="I22" s="20"/>
    </row>
    <row r="23" spans="1:13" ht="15.75" customHeight="1" x14ac:dyDescent="0.3">
      <c r="A23" s="12" t="s">
        <v>23</v>
      </c>
      <c r="B23" s="12">
        <f t="shared" si="3"/>
        <v>0</v>
      </c>
      <c r="C23" s="21">
        <f t="shared" ref="C23:I23" si="4">SUM(C19:C22)</f>
        <v>0</v>
      </c>
      <c r="D23" s="21">
        <f t="shared" si="4"/>
        <v>0</v>
      </c>
      <c r="E23" s="21">
        <f t="shared" si="4"/>
        <v>0</v>
      </c>
      <c r="F23" s="21">
        <f t="shared" si="4"/>
        <v>0</v>
      </c>
      <c r="G23" s="21">
        <f t="shared" si="4"/>
        <v>0</v>
      </c>
      <c r="H23" s="21">
        <f t="shared" si="4"/>
        <v>0</v>
      </c>
      <c r="I23" s="21">
        <f t="shared" si="4"/>
        <v>0</v>
      </c>
    </row>
    <row r="24" spans="1:13" ht="15.75" customHeight="1" x14ac:dyDescent="0.3">
      <c r="A24" s="12" t="s">
        <v>15</v>
      </c>
      <c r="B24" s="12">
        <f t="shared" si="3"/>
        <v>0</v>
      </c>
      <c r="C24" s="18"/>
      <c r="D24" s="18"/>
      <c r="E24" s="18"/>
      <c r="F24" s="18"/>
      <c r="G24" s="18"/>
      <c r="H24" s="18"/>
      <c r="I24" s="18"/>
    </row>
    <row r="25" spans="1:13" ht="15.75" customHeight="1" x14ac:dyDescent="0.3">
      <c r="A25" s="117" t="s">
        <v>34</v>
      </c>
      <c r="B25" s="16">
        <v>75</v>
      </c>
      <c r="C25" s="25"/>
      <c r="D25" s="25"/>
      <c r="E25" s="25"/>
      <c r="F25" s="25"/>
      <c r="G25" s="25"/>
      <c r="H25" s="25"/>
      <c r="I25" s="25"/>
      <c r="J25" s="13"/>
      <c r="K25" s="13"/>
      <c r="L25" s="13"/>
      <c r="M25" s="13"/>
    </row>
    <row r="26" spans="1:13" ht="15.75" customHeight="1" x14ac:dyDescent="0.3">
      <c r="A26" s="17" t="s">
        <v>24</v>
      </c>
      <c r="B26" s="18">
        <v>75</v>
      </c>
      <c r="C26" s="22"/>
      <c r="D26" s="22"/>
      <c r="E26" s="22"/>
      <c r="F26" s="22"/>
      <c r="G26" s="22"/>
      <c r="H26" s="22"/>
      <c r="I26" s="22"/>
      <c r="J26" s="13"/>
      <c r="K26" s="13"/>
      <c r="L26" s="13"/>
      <c r="M26" s="13"/>
    </row>
    <row r="27" spans="1:13" ht="15.75" customHeight="1" x14ac:dyDescent="0.3">
      <c r="A27" s="19" t="s">
        <v>25</v>
      </c>
      <c r="B27" s="20">
        <v>75</v>
      </c>
      <c r="C27" s="26"/>
      <c r="D27" s="26"/>
      <c r="E27" s="26"/>
      <c r="F27" s="26"/>
      <c r="G27" s="26"/>
      <c r="H27" s="26"/>
      <c r="I27" s="26"/>
      <c r="J27" s="13"/>
      <c r="K27" s="13"/>
      <c r="L27" s="13"/>
      <c r="M27" s="13"/>
    </row>
    <row r="28" spans="1:13" ht="15.75" customHeight="1" x14ac:dyDescent="0.3">
      <c r="A28" s="23" t="s">
        <v>19</v>
      </c>
      <c r="B28" s="23">
        <f>SUM(B23:B27)</f>
        <v>225</v>
      </c>
      <c r="C28" s="27"/>
      <c r="D28" s="28"/>
      <c r="E28" s="28"/>
      <c r="F28" s="28"/>
      <c r="G28" s="28"/>
      <c r="H28" s="28"/>
      <c r="I28" s="28"/>
    </row>
    <row r="29" spans="1:13" x14ac:dyDescent="0.3">
      <c r="J29" s="21"/>
      <c r="K29" s="21"/>
      <c r="L29" s="21"/>
    </row>
    <row r="30" spans="1:13" ht="15.75" customHeight="1" x14ac:dyDescent="0.3">
      <c r="A30" s="54" t="s">
        <v>48</v>
      </c>
      <c r="J30" s="119"/>
      <c r="K30" s="119"/>
      <c r="L30" s="119"/>
    </row>
    <row r="31" spans="1:13" s="3" customFormat="1" ht="69.75" customHeight="1" x14ac:dyDescent="0.25">
      <c r="A31" s="8" t="s">
        <v>6</v>
      </c>
      <c r="B31" s="9" t="s">
        <v>7</v>
      </c>
      <c r="C31" s="29" t="s">
        <v>27</v>
      </c>
      <c r="D31" s="29" t="s">
        <v>28</v>
      </c>
      <c r="E31" s="10" t="s">
        <v>29</v>
      </c>
      <c r="F31" s="116" t="s">
        <v>57</v>
      </c>
      <c r="G31" s="10" t="s">
        <v>30</v>
      </c>
      <c r="H31" s="10" t="s">
        <v>31</v>
      </c>
      <c r="I31" s="10" t="s">
        <v>32</v>
      </c>
      <c r="J31" s="116" t="s">
        <v>59</v>
      </c>
      <c r="K31" s="118" t="s">
        <v>62</v>
      </c>
      <c r="L31" s="118" t="s">
        <v>82</v>
      </c>
    </row>
    <row r="32" spans="1:13" ht="15.75" customHeight="1" x14ac:dyDescent="0.3">
      <c r="A32" s="14" t="s">
        <v>11</v>
      </c>
      <c r="B32" s="78">
        <f>SUM(C32:L32)</f>
        <v>0</v>
      </c>
      <c r="C32" s="79"/>
      <c r="D32" s="79"/>
      <c r="E32" s="79"/>
      <c r="F32" s="79"/>
      <c r="G32" s="79"/>
      <c r="H32" s="79"/>
      <c r="I32" s="79"/>
      <c r="J32" s="80"/>
      <c r="K32" s="80"/>
      <c r="L32" s="80"/>
    </row>
    <row r="33" spans="1:12" ht="15.75" customHeight="1" x14ac:dyDescent="0.3">
      <c r="A33" s="14" t="s">
        <v>12</v>
      </c>
      <c r="B33" s="81">
        <f>SUM(C33:L33)</f>
        <v>0</v>
      </c>
      <c r="C33" s="82"/>
      <c r="D33" s="82"/>
      <c r="E33" s="82"/>
      <c r="F33" s="82"/>
      <c r="G33" s="83"/>
      <c r="H33" s="83"/>
      <c r="I33" s="82"/>
      <c r="J33" s="83"/>
      <c r="K33" s="83"/>
      <c r="L33" s="83"/>
    </row>
    <row r="34" spans="1:12" ht="15.75" customHeight="1" x14ac:dyDescent="0.3">
      <c r="A34" s="14" t="s">
        <v>13</v>
      </c>
      <c r="B34" s="81">
        <f>SUM(C34:L34)</f>
        <v>0</v>
      </c>
      <c r="C34" s="82"/>
      <c r="D34" s="82"/>
      <c r="E34" s="82"/>
      <c r="F34" s="82"/>
      <c r="G34" s="83"/>
      <c r="H34" s="83"/>
      <c r="I34" s="82"/>
      <c r="J34" s="83"/>
      <c r="K34" s="83"/>
      <c r="L34" s="83"/>
    </row>
    <row r="35" spans="1:12" ht="15.75" customHeight="1" x14ac:dyDescent="0.3">
      <c r="A35" s="14" t="s">
        <v>14</v>
      </c>
      <c r="B35" s="84">
        <f>SUM(C35:L35)</f>
        <v>0</v>
      </c>
      <c r="C35" s="85"/>
      <c r="D35" s="85"/>
      <c r="E35" s="85"/>
      <c r="F35" s="85"/>
      <c r="G35" s="86"/>
      <c r="H35" s="86"/>
      <c r="I35" s="85"/>
      <c r="J35" s="86"/>
      <c r="K35" s="86"/>
      <c r="L35" s="86"/>
    </row>
    <row r="36" spans="1:12" ht="15.75" customHeight="1" x14ac:dyDescent="0.3">
      <c r="A36" s="12" t="s">
        <v>23</v>
      </c>
      <c r="B36" s="87" cm="1">
        <f t="array" ref="B36">SUM(B32:B35+J36+K36+L36)</f>
        <v>0</v>
      </c>
      <c r="C36" s="87">
        <f>SUM(C32:C35)</f>
        <v>0</v>
      </c>
      <c r="D36" s="87">
        <f>SUM(D32:D35)</f>
        <v>0</v>
      </c>
      <c r="E36" s="87">
        <f t="shared" ref="E36:I36" si="5">SUM(E32:E35)</f>
        <v>0</v>
      </c>
      <c r="F36" s="87">
        <f t="shared" si="5"/>
        <v>0</v>
      </c>
      <c r="G36" s="87">
        <f t="shared" si="5"/>
        <v>0</v>
      </c>
      <c r="H36" s="87">
        <f t="shared" si="5"/>
        <v>0</v>
      </c>
      <c r="I36" s="87">
        <f t="shared" si="5"/>
        <v>0</v>
      </c>
      <c r="J36" s="88"/>
      <c r="K36" s="88"/>
      <c r="L36" s="88"/>
    </row>
    <row r="37" spans="1:12" ht="15.75" customHeight="1" x14ac:dyDescent="0.3">
      <c r="A37" s="12" t="s">
        <v>15</v>
      </c>
      <c r="B37" s="78">
        <f>SUM(C37:L37)</f>
        <v>0</v>
      </c>
      <c r="C37" s="79"/>
      <c r="D37" s="79"/>
      <c r="E37" s="79"/>
      <c r="F37" s="79"/>
      <c r="G37" s="79"/>
      <c r="H37" s="79"/>
      <c r="I37" s="79"/>
      <c r="J37" s="79"/>
      <c r="K37" s="79"/>
      <c r="L37" s="79"/>
    </row>
    <row r="38" spans="1:12" ht="15.75" customHeight="1" x14ac:dyDescent="0.3">
      <c r="A38" s="15" t="s">
        <v>34</v>
      </c>
      <c r="B38" s="78">
        <f>SUM(C38:L38)</f>
        <v>0</v>
      </c>
      <c r="C38" s="79"/>
      <c r="D38" s="79"/>
      <c r="E38" s="79"/>
      <c r="F38" s="79"/>
      <c r="G38" s="79"/>
      <c r="H38" s="79"/>
      <c r="I38" s="79"/>
      <c r="J38" s="79"/>
      <c r="K38" s="79"/>
      <c r="L38" s="79"/>
    </row>
    <row r="39" spans="1:12" ht="15.75" customHeight="1" x14ac:dyDescent="0.3">
      <c r="A39" s="17" t="s">
        <v>24</v>
      </c>
      <c r="B39" s="78">
        <f t="shared" ref="B39:B40" si="6">SUM(C39:L39)</f>
        <v>0</v>
      </c>
      <c r="C39" s="82"/>
      <c r="D39" s="82"/>
      <c r="E39" s="82"/>
      <c r="F39" s="82"/>
      <c r="G39" s="82"/>
      <c r="H39" s="82"/>
      <c r="I39" s="82"/>
      <c r="J39" s="82"/>
      <c r="K39" s="82"/>
      <c r="L39" s="82"/>
    </row>
    <row r="40" spans="1:12" ht="15.75" customHeight="1" x14ac:dyDescent="0.3">
      <c r="A40" s="19" t="s">
        <v>26</v>
      </c>
      <c r="B40" s="78">
        <f t="shared" si="6"/>
        <v>0</v>
      </c>
      <c r="C40" s="85"/>
      <c r="D40" s="85"/>
      <c r="E40" s="85"/>
      <c r="F40" s="85"/>
      <c r="G40" s="85"/>
      <c r="H40" s="85"/>
      <c r="I40" s="85"/>
      <c r="J40" s="85"/>
      <c r="K40" s="85"/>
      <c r="L40" s="85"/>
    </row>
    <row r="41" spans="1:12" ht="15.75" customHeight="1" x14ac:dyDescent="0.3">
      <c r="A41" s="23" t="s">
        <v>19</v>
      </c>
      <c r="B41" s="89">
        <f t="shared" ref="B41:L41" si="7">SUM(B36:B40)</f>
        <v>0</v>
      </c>
      <c r="C41" s="87">
        <f t="shared" si="7"/>
        <v>0</v>
      </c>
      <c r="D41" s="87">
        <f t="shared" si="7"/>
        <v>0</v>
      </c>
      <c r="E41" s="87">
        <f t="shared" si="7"/>
        <v>0</v>
      </c>
      <c r="F41" s="87">
        <f t="shared" si="7"/>
        <v>0</v>
      </c>
      <c r="G41" s="87">
        <f t="shared" si="7"/>
        <v>0</v>
      </c>
      <c r="H41" s="87">
        <f t="shared" si="7"/>
        <v>0</v>
      </c>
      <c r="I41" s="87">
        <f t="shared" si="7"/>
        <v>0</v>
      </c>
      <c r="J41" s="87">
        <f t="shared" si="7"/>
        <v>0</v>
      </c>
      <c r="K41" s="87">
        <f t="shared" si="7"/>
        <v>0</v>
      </c>
      <c r="L41" s="87">
        <f t="shared" si="7"/>
        <v>0</v>
      </c>
    </row>
    <row r="42" spans="1:12" ht="14.4" thickBot="1" x14ac:dyDescent="0.35"/>
    <row r="43" spans="1:12" ht="61.2" customHeight="1" thickTop="1" thickBot="1" x14ac:dyDescent="0.35">
      <c r="A43" s="32" t="s">
        <v>71</v>
      </c>
      <c r="B43" s="33" t="s">
        <v>70</v>
      </c>
      <c r="C43" s="33" t="s">
        <v>72</v>
      </c>
      <c r="D43" s="33" t="s">
        <v>73</v>
      </c>
      <c r="E43" s="33" t="s">
        <v>74</v>
      </c>
      <c r="F43" s="33" t="s">
        <v>75</v>
      </c>
      <c r="G43" s="34" t="s">
        <v>76</v>
      </c>
      <c r="H43" s="55"/>
    </row>
    <row r="44" spans="1:12" ht="15.75" customHeight="1" thickTop="1" x14ac:dyDescent="0.3">
      <c r="A44" s="35" t="s">
        <v>23</v>
      </c>
      <c r="B44" s="56" t="e">
        <f>B36/B23</f>
        <v>#DIV/0!</v>
      </c>
      <c r="C44" s="56" t="e">
        <f>B36/B5</f>
        <v>#DIV/0!</v>
      </c>
      <c r="D44" s="56" t="e">
        <f>$B36/Säilörehudata!J5</f>
        <v>#DIV/0!</v>
      </c>
      <c r="E44" s="56" t="e">
        <f>$B36/Säilörehudata!K5</f>
        <v>#DIV/0!</v>
      </c>
      <c r="F44" s="56" t="e">
        <f>$B36/Säilörehudata!L5</f>
        <v>#DIV/0!</v>
      </c>
      <c r="G44" s="57" t="e">
        <f>$B36/Säilörehudata!M5</f>
        <v>#DIV/0!</v>
      </c>
    </row>
    <row r="45" spans="1:12" ht="15.75" customHeight="1" x14ac:dyDescent="0.3">
      <c r="A45" s="121" t="str">
        <f>A25</f>
        <v>Kokoviljasäilörehu</v>
      </c>
      <c r="B45" s="58">
        <f>B38/B25</f>
        <v>0</v>
      </c>
      <c r="C45" s="58" t="e">
        <f>B38/B12</f>
        <v>#DIV/0!</v>
      </c>
      <c r="D45" s="58" t="e">
        <f>$B38/Säilörehudata!J12</f>
        <v>#DIV/0!</v>
      </c>
      <c r="E45" s="58" t="e">
        <f>$B38/Säilörehudata!K12</f>
        <v>#DIV/0!</v>
      </c>
      <c r="F45" s="58" t="e">
        <f>$B38/Säilörehudata!L12</f>
        <v>#DIV/0!</v>
      </c>
      <c r="G45" s="59" t="e">
        <f>$B38/Säilörehudata!M12</f>
        <v>#DIV/0!</v>
      </c>
    </row>
    <row r="46" spans="1:12" ht="15.75" customHeight="1" x14ac:dyDescent="0.3">
      <c r="A46" s="36" t="s">
        <v>24</v>
      </c>
      <c r="B46" s="58">
        <f>B39/B26</f>
        <v>0</v>
      </c>
      <c r="C46" s="58" t="e">
        <f>B39/B13</f>
        <v>#DIV/0!</v>
      </c>
      <c r="D46" s="58" t="e">
        <f>$B39/Säilörehudata!J19</f>
        <v>#DIV/0!</v>
      </c>
      <c r="E46" s="58" t="e">
        <f>$B39/Säilörehudata!K19</f>
        <v>#DIV/0!</v>
      </c>
      <c r="F46" s="58" t="e">
        <f>$B39/Säilörehudata!L19</f>
        <v>#DIV/0!</v>
      </c>
      <c r="G46" s="59" t="e">
        <f>$B39/Säilörehudata!M19</f>
        <v>#DIV/0!</v>
      </c>
    </row>
    <row r="47" spans="1:12" ht="15.75" customHeight="1" thickBot="1" x14ac:dyDescent="0.35">
      <c r="A47" s="37" t="s">
        <v>26</v>
      </c>
      <c r="B47" s="60">
        <f>B40/B27</f>
        <v>0</v>
      </c>
      <c r="C47" s="60" t="e">
        <f>B40/B14</f>
        <v>#DIV/0!</v>
      </c>
      <c r="D47" s="60" t="e">
        <f>$B40/Säilörehudata!J25</f>
        <v>#DIV/0!</v>
      </c>
      <c r="E47" s="60" t="e">
        <f>$B40/Säilörehudata!K25</f>
        <v>#DIV/0!</v>
      </c>
      <c r="F47" s="60" t="e">
        <f>$B40/Säilörehudata!L25</f>
        <v>#DIV/0!</v>
      </c>
      <c r="G47" s="61" t="e">
        <f>$B40/Säilörehudata!M25</f>
        <v>#DIV/0!</v>
      </c>
    </row>
    <row r="48" spans="1:12" ht="15.75" customHeight="1" thickTop="1" thickBot="1" x14ac:dyDescent="0.35">
      <c r="A48" s="13"/>
    </row>
    <row r="49" spans="1:2" ht="46.2" customHeight="1" thickTop="1" thickBot="1" x14ac:dyDescent="0.35">
      <c r="A49" s="120" t="s">
        <v>61</v>
      </c>
      <c r="B49" s="38" t="s">
        <v>33</v>
      </c>
    </row>
    <row r="50" spans="1:2" ht="15.75" customHeight="1" thickTop="1" x14ac:dyDescent="0.3">
      <c r="A50" s="113" t="s">
        <v>11</v>
      </c>
      <c r="B50" s="62" t="e">
        <f>SUMIF(Säilörehudata!$B$6:$B$10,1,Säilörehudata!$J$6:$J$10)/B6</f>
        <v>#DIV/0!</v>
      </c>
    </row>
    <row r="51" spans="1:2" ht="15.75" customHeight="1" x14ac:dyDescent="0.3">
      <c r="A51" s="114" t="s">
        <v>12</v>
      </c>
      <c r="B51" s="63" t="e">
        <f>SUMIF(Säilörehudata!$B$6:$B$10,2,Säilörehudata!$J$6:$J$10)/B7</f>
        <v>#DIV/0!</v>
      </c>
    </row>
    <row r="52" spans="1:2" ht="15.75" customHeight="1" x14ac:dyDescent="0.3">
      <c r="A52" s="114" t="s">
        <v>13</v>
      </c>
      <c r="B52" s="63" t="e">
        <f>SUMIF(Säilörehudata!$B$6:$B$10,3,Säilörehudata!$J$6:$J$10)/B8</f>
        <v>#DIV/0!</v>
      </c>
    </row>
    <row r="53" spans="1:2" ht="15.75" customHeight="1" x14ac:dyDescent="0.3">
      <c r="A53" s="114" t="s">
        <v>14</v>
      </c>
      <c r="B53" s="63" t="e">
        <f>SUMIF(Säilörehudata!$B$6:$B$10,4,Säilörehudata!$J$6:$J$10)/B9</f>
        <v>#DIV/0!</v>
      </c>
    </row>
    <row r="54" spans="1:2" ht="15.75" customHeight="1" x14ac:dyDescent="0.3">
      <c r="A54" s="39" t="s">
        <v>23</v>
      </c>
      <c r="B54" s="63" t="e">
        <f>Säilörehudata!J5/Kustannuslaskelma!B5</f>
        <v>#DIV/0!</v>
      </c>
    </row>
    <row r="55" spans="1:2" ht="15.75" customHeight="1" x14ac:dyDescent="0.3">
      <c r="A55" s="39" t="s">
        <v>34</v>
      </c>
      <c r="B55" s="63" t="e">
        <f>Säilörehudata!J12/Kustannuslaskelma!B12</f>
        <v>#DIV/0!</v>
      </c>
    </row>
    <row r="56" spans="1:2" ht="15.75" customHeight="1" x14ac:dyDescent="0.3">
      <c r="A56" s="39" t="s">
        <v>24</v>
      </c>
      <c r="B56" s="63" t="e">
        <f>Säilörehudata!J19/Kustannuslaskelma!B13</f>
        <v>#DIV/0!</v>
      </c>
    </row>
    <row r="57" spans="1:2" ht="15.75" customHeight="1" thickBot="1" x14ac:dyDescent="0.35">
      <c r="A57" s="40" t="s">
        <v>26</v>
      </c>
      <c r="B57" s="64" t="e">
        <f>Säilörehudata!J25/Kustannuslaskelma!B14</f>
        <v>#DIV/0!</v>
      </c>
    </row>
    <row r="58" spans="1:2" ht="14.4" thickTop="1" x14ac:dyDescent="0.3"/>
  </sheetData>
  <mergeCells count="1">
    <mergeCell ref="A17:B17"/>
  </mergeCells>
  <phoneticPr fontId="14" type="noConversion"/>
  <conditionalFormatting sqref="D44:G47">
    <cfRule type="top10" dxfId="0" priority="1" percent="1" rank="10"/>
  </conditionalFormatting>
  <pageMargins left="0.25" right="0.25" top="0.75" bottom="0.75" header="0.511811023622047" footer="0.511811023622047"/>
  <pageSetup paperSize="9" scale="87" fitToHeight="0" orientation="landscape" horizontalDpi="300" verticalDpi="30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39"/>
  <sheetViews>
    <sheetView zoomScaleNormal="100" workbookViewId="0">
      <pane xSplit="1" ySplit="4" topLeftCell="B5" activePane="bottomRight" state="frozen"/>
      <selection pane="topRight" activeCell="B1" sqref="B1"/>
      <selection pane="bottomLeft" activeCell="A5" sqref="A5"/>
      <selection pane="bottomRight" activeCell="H13" sqref="H13"/>
    </sheetView>
  </sheetViews>
  <sheetFormatPr defaultColWidth="8.77734375" defaultRowHeight="13.8" x14ac:dyDescent="0.3"/>
  <cols>
    <col min="1" max="1" width="21" style="7" customWidth="1"/>
    <col min="2" max="2" width="9.77734375" style="7" customWidth="1"/>
    <col min="3" max="3" width="14.21875" style="7" customWidth="1"/>
    <col min="4" max="4" width="3.5546875" style="7" customWidth="1"/>
    <col min="5" max="5" width="11.5546875" style="7" customWidth="1"/>
    <col min="6" max="7" width="16.21875" style="7" customWidth="1"/>
    <col min="8" max="9" width="18.21875" style="7" customWidth="1"/>
    <col min="10" max="10" width="11.5546875" style="7" customWidth="1"/>
    <col min="11" max="12" width="13.77734375" style="7" customWidth="1"/>
    <col min="13" max="13" width="15.5546875" style="7" customWidth="1"/>
    <col min="14" max="14" width="4.21875" style="7" customWidth="1"/>
    <col min="15" max="16384" width="8.77734375" style="7"/>
  </cols>
  <sheetData>
    <row r="1" spans="1:13" x14ac:dyDescent="0.3">
      <c r="D1" s="7">
        <v>3</v>
      </c>
      <c r="E1" s="7" t="s">
        <v>44</v>
      </c>
    </row>
    <row r="2" spans="1:13" ht="15.6" x14ac:dyDescent="0.3">
      <c r="A2" s="122" t="s">
        <v>77</v>
      </c>
      <c r="D2" s="7">
        <v>2</v>
      </c>
      <c r="E2" s="7" t="s">
        <v>45</v>
      </c>
    </row>
    <row r="3" spans="1:13" ht="15.6" x14ac:dyDescent="0.3">
      <c r="A3" s="41"/>
      <c r="D3" s="7">
        <v>1</v>
      </c>
      <c r="E3" s="7" t="s">
        <v>46</v>
      </c>
    </row>
    <row r="4" spans="1:13" ht="41.4" x14ac:dyDescent="0.3">
      <c r="A4" s="116" t="s">
        <v>58</v>
      </c>
      <c r="B4" s="116" t="s">
        <v>63</v>
      </c>
      <c r="C4" s="29" t="s">
        <v>67</v>
      </c>
      <c r="D4" s="125" t="s">
        <v>43</v>
      </c>
      <c r="E4" s="126"/>
      <c r="F4" s="29" t="s">
        <v>78</v>
      </c>
      <c r="G4" s="29" t="s">
        <v>42</v>
      </c>
      <c r="H4" s="29" t="s">
        <v>66</v>
      </c>
      <c r="I4" s="29" t="s">
        <v>47</v>
      </c>
      <c r="J4" s="29" t="s">
        <v>79</v>
      </c>
      <c r="K4" s="29" t="s">
        <v>80</v>
      </c>
      <c r="L4" s="29" t="s">
        <v>81</v>
      </c>
      <c r="M4" s="29" t="s">
        <v>68</v>
      </c>
    </row>
    <row r="5" spans="1:13" x14ac:dyDescent="0.3">
      <c r="A5" s="42" t="s">
        <v>38</v>
      </c>
      <c r="B5" s="43"/>
      <c r="C5" s="104"/>
      <c r="D5" s="100"/>
      <c r="E5" s="101"/>
      <c r="F5" s="43"/>
      <c r="G5" s="43"/>
      <c r="H5" s="43"/>
      <c r="I5" s="43"/>
      <c r="J5" s="104">
        <f>SUM(J6:J10)</f>
        <v>0</v>
      </c>
      <c r="K5" s="104">
        <f>SUM(K6:K10)</f>
        <v>0</v>
      </c>
      <c r="L5" s="104">
        <f>SUM(L6:L10)</f>
        <v>0</v>
      </c>
      <c r="M5" s="104">
        <f>SUM(M6:M10)</f>
        <v>0</v>
      </c>
    </row>
    <row r="6" spans="1:13" x14ac:dyDescent="0.3">
      <c r="A6" s="18" t="s">
        <v>35</v>
      </c>
      <c r="B6" s="18">
        <v>1</v>
      </c>
      <c r="C6" s="110"/>
      <c r="D6" s="99" t="str">
        <f>IF(E6="","",IF(AND(E6&gt;=$B$34,E6&lt;=$C$34),3,IF(OR(E6&lt;$B$34-$B$39,E6&gt;$C$34+$B$39),1,2)))</f>
        <v/>
      </c>
      <c r="E6" s="67"/>
      <c r="F6" s="67"/>
      <c r="G6" s="67"/>
      <c r="H6" s="90"/>
      <c r="I6" s="67"/>
      <c r="J6" s="105">
        <f>C6*E6</f>
        <v>0</v>
      </c>
      <c r="K6" s="105">
        <f>J6*F6</f>
        <v>0</v>
      </c>
      <c r="L6" s="105">
        <f>J6*G6</f>
        <v>0</v>
      </c>
      <c r="M6" s="105">
        <f>J6*H6</f>
        <v>0</v>
      </c>
    </row>
    <row r="7" spans="1:13" x14ac:dyDescent="0.3">
      <c r="A7" s="18" t="s">
        <v>36</v>
      </c>
      <c r="B7" s="18">
        <v>2</v>
      </c>
      <c r="C7" s="110"/>
      <c r="D7" s="99" t="str">
        <f>IF(E7="","",IF(AND(E7&gt;=$B$34,E7&lt;=$C$34),3,IF(OR(E7&lt;$B$34-$B$39,E7&gt;$C$34+$B$39),1,2)))</f>
        <v/>
      </c>
      <c r="E7" s="67"/>
      <c r="F7" s="67"/>
      <c r="G7" s="67"/>
      <c r="H7" s="90"/>
      <c r="I7" s="67"/>
      <c r="J7" s="105">
        <f>C7*E7</f>
        <v>0</v>
      </c>
      <c r="K7" s="105">
        <f t="shared" ref="K7:K10" si="0">J7*F7</f>
        <v>0</v>
      </c>
      <c r="L7" s="105">
        <f>J7*G7</f>
        <v>0</v>
      </c>
      <c r="M7" s="105">
        <f>J7*H7</f>
        <v>0</v>
      </c>
    </row>
    <row r="8" spans="1:13" x14ac:dyDescent="0.3">
      <c r="A8" s="18" t="s">
        <v>37</v>
      </c>
      <c r="B8" s="18">
        <v>3</v>
      </c>
      <c r="C8" s="110"/>
      <c r="D8" s="99" t="str">
        <f>IF(E8="","",IF(AND(E8&gt;=$B$34,E8&lt;=$C$34),3,IF(OR(E8&lt;$B$34-$B$39,E8&gt;$C$34+$B$39),1,2)))</f>
        <v/>
      </c>
      <c r="E8" s="67"/>
      <c r="F8" s="67"/>
      <c r="G8" s="67"/>
      <c r="H8" s="90"/>
      <c r="I8" s="67"/>
      <c r="J8" s="105">
        <f>C8*E8</f>
        <v>0</v>
      </c>
      <c r="K8" s="105">
        <f t="shared" si="0"/>
        <v>0</v>
      </c>
      <c r="L8" s="105">
        <f>J8*G8</f>
        <v>0</v>
      </c>
      <c r="M8" s="105">
        <f>J8*H8</f>
        <v>0</v>
      </c>
    </row>
    <row r="9" spans="1:13" x14ac:dyDescent="0.3">
      <c r="A9" s="18" t="s">
        <v>64</v>
      </c>
      <c r="B9" s="18">
        <v>4</v>
      </c>
      <c r="C9" s="110"/>
      <c r="D9" s="99" t="str">
        <f>IF(E9="","",IF(AND(E9&gt;=$B$34,E9&lt;=$C$34),3,IF(OR(E9&lt;$B$34-$B$39,E9&gt;$C$34+$B$39),1,2)))</f>
        <v/>
      </c>
      <c r="E9" s="67"/>
      <c r="F9" s="67"/>
      <c r="G9" s="67"/>
      <c r="H9" s="90"/>
      <c r="I9" s="67"/>
      <c r="J9" s="105">
        <f>C9*E9</f>
        <v>0</v>
      </c>
      <c r="K9" s="105">
        <f t="shared" si="0"/>
        <v>0</v>
      </c>
      <c r="L9" s="105">
        <f>J9*G9</f>
        <v>0</v>
      </c>
      <c r="M9" s="105">
        <f>J9*H9</f>
        <v>0</v>
      </c>
    </row>
    <row r="10" spans="1:13" x14ac:dyDescent="0.3">
      <c r="A10" s="18" t="s">
        <v>65</v>
      </c>
      <c r="B10" s="18">
        <v>4</v>
      </c>
      <c r="C10" s="110"/>
      <c r="D10" s="99" t="str">
        <f>IF(E10="","",IF(AND(E10&gt;=$B$34,E10&lt;=$C$34),3,IF(OR(E10&lt;$B$34-$B$39,E10&gt;$C$34+$B$39),1,2)))</f>
        <v/>
      </c>
      <c r="E10" s="67"/>
      <c r="F10" s="67"/>
      <c r="G10" s="67"/>
      <c r="H10" s="90"/>
      <c r="I10" s="67"/>
      <c r="J10" s="105">
        <f>C10*E10</f>
        <v>0</v>
      </c>
      <c r="K10" s="105">
        <f t="shared" si="0"/>
        <v>0</v>
      </c>
      <c r="L10" s="105">
        <f>J10*G10</f>
        <v>0</v>
      </c>
      <c r="M10" s="105">
        <f>J10*H10</f>
        <v>0</v>
      </c>
    </row>
    <row r="11" spans="1:13" x14ac:dyDescent="0.3">
      <c r="A11" s="44"/>
      <c r="B11" s="44"/>
      <c r="C11" s="105"/>
      <c r="D11" s="95"/>
      <c r="E11" s="68"/>
      <c r="F11" s="68"/>
      <c r="G11" s="68"/>
      <c r="H11" s="91"/>
      <c r="I11" s="91"/>
      <c r="J11" s="105"/>
      <c r="K11" s="105"/>
      <c r="L11" s="105"/>
      <c r="M11" s="105"/>
    </row>
    <row r="12" spans="1:13" x14ac:dyDescent="0.3">
      <c r="A12" s="45" t="s">
        <v>34</v>
      </c>
      <c r="B12" s="46"/>
      <c r="C12" s="106"/>
      <c r="D12" s="96"/>
      <c r="E12" s="69"/>
      <c r="F12" s="69"/>
      <c r="G12" s="69"/>
      <c r="H12" s="92"/>
      <c r="I12" s="92"/>
      <c r="J12" s="106">
        <f>SUM(J13:J17)</f>
        <v>0</v>
      </c>
      <c r="K12" s="106">
        <f>SUM(K13:K17)</f>
        <v>0</v>
      </c>
      <c r="L12" s="106">
        <f>SUM(L13:L17)</f>
        <v>0</v>
      </c>
      <c r="M12" s="106">
        <f>SUM(M13:M17)</f>
        <v>0</v>
      </c>
    </row>
    <row r="13" spans="1:13" x14ac:dyDescent="0.3">
      <c r="A13" s="18" t="s">
        <v>35</v>
      </c>
      <c r="B13" s="30"/>
      <c r="C13" s="110"/>
      <c r="D13" s="99" t="str">
        <f>IF(E13="","",IF(AND(E13&gt;=$B$35,E13&lt;=$C$35),3,IF(OR(E13&lt;$B$35-$B$39,E13&gt;$C$35+$B$39),1,2)))</f>
        <v/>
      </c>
      <c r="E13" s="67"/>
      <c r="F13" s="67"/>
      <c r="G13" s="67"/>
      <c r="H13" s="90"/>
      <c r="I13" s="67"/>
      <c r="J13" s="105">
        <f>C13*E13</f>
        <v>0</v>
      </c>
      <c r="K13" s="105">
        <f>C13*F13</f>
        <v>0</v>
      </c>
      <c r="L13" s="105">
        <f>J13*G13</f>
        <v>0</v>
      </c>
      <c r="M13" s="105">
        <f>J13*H13</f>
        <v>0</v>
      </c>
    </row>
    <row r="14" spans="1:13" x14ac:dyDescent="0.3">
      <c r="A14" s="18" t="s">
        <v>36</v>
      </c>
      <c r="B14" s="30"/>
      <c r="C14" s="110"/>
      <c r="D14" s="99" t="str">
        <f>IF(E14="","",IF(AND(E14&gt;=$B$35,E14&lt;=$C$35),3,IF(OR(E14&lt;$B$35-$B$39,E14&gt;$C$35+$B$39),1,2)))</f>
        <v/>
      </c>
      <c r="E14" s="67"/>
      <c r="F14" s="67"/>
      <c r="G14" s="67"/>
      <c r="H14" s="90"/>
      <c r="I14" s="67"/>
      <c r="J14" s="105">
        <f>C14*E14</f>
        <v>0</v>
      </c>
      <c r="K14" s="105">
        <f>C14*F14</f>
        <v>0</v>
      </c>
      <c r="L14" s="105">
        <f>J14*G14</f>
        <v>0</v>
      </c>
      <c r="M14" s="105">
        <f>J14*H14</f>
        <v>0</v>
      </c>
    </row>
    <row r="15" spans="1:13" x14ac:dyDescent="0.3">
      <c r="A15" s="18" t="s">
        <v>37</v>
      </c>
      <c r="B15" s="30"/>
      <c r="C15" s="110"/>
      <c r="D15" s="99" t="str">
        <f>IF(E15="","",IF(AND(E15&gt;=$B$35,E15&lt;=$C$35),3,IF(OR(E15&lt;$B$35-$B$39,E15&gt;$C$35+$B$39),1,2)))</f>
        <v/>
      </c>
      <c r="E15" s="67"/>
      <c r="F15" s="67"/>
      <c r="G15" s="67"/>
      <c r="H15" s="90"/>
      <c r="I15" s="67"/>
      <c r="J15" s="105">
        <f>C15*E15</f>
        <v>0</v>
      </c>
      <c r="K15" s="105">
        <f>C15*F15</f>
        <v>0</v>
      </c>
      <c r="L15" s="105">
        <f>J15*G15</f>
        <v>0</v>
      </c>
      <c r="M15" s="105">
        <f>J15*H15</f>
        <v>0</v>
      </c>
    </row>
    <row r="16" spans="1:13" x14ac:dyDescent="0.3">
      <c r="A16" s="18" t="s">
        <v>0</v>
      </c>
      <c r="B16" s="30"/>
      <c r="C16" s="110"/>
      <c r="D16" s="99" t="str">
        <f>IF(E16="","",IF(AND(E16&gt;=$B$35,E16&lt;=$C$35),3,IF(OR(E16&lt;$B$35-$B$39,E16&gt;$C$35+$B$39),1,2)))</f>
        <v/>
      </c>
      <c r="E16" s="67"/>
      <c r="F16" s="67"/>
      <c r="G16" s="67"/>
      <c r="H16" s="90"/>
      <c r="I16" s="67"/>
      <c r="J16" s="105">
        <f>C16*E16</f>
        <v>0</v>
      </c>
      <c r="K16" s="105">
        <f>C16*F16</f>
        <v>0</v>
      </c>
      <c r="L16" s="105">
        <f>J16*G16</f>
        <v>0</v>
      </c>
      <c r="M16" s="105">
        <f>J16*H16</f>
        <v>0</v>
      </c>
    </row>
    <row r="17" spans="1:13" x14ac:dyDescent="0.3">
      <c r="A17" s="18"/>
      <c r="B17" s="30"/>
      <c r="C17" s="110"/>
      <c r="D17" s="99" t="str">
        <f>IF(E17="","",IF(AND(E17&gt;=$B$35,E17&lt;=$C$35),3,IF(OR(E17&lt;$B$35-$B$39,E17&gt;$C$35+$B$39),1,2)))</f>
        <v/>
      </c>
      <c r="E17" s="67"/>
      <c r="F17" s="67"/>
      <c r="G17" s="67"/>
      <c r="H17" s="90"/>
      <c r="I17" s="67"/>
      <c r="J17" s="105">
        <f>C17*E17</f>
        <v>0</v>
      </c>
      <c r="K17" s="105">
        <f>C17*F17</f>
        <v>0</v>
      </c>
      <c r="L17" s="105">
        <f>J17*G17</f>
        <v>0</v>
      </c>
      <c r="M17" s="105">
        <f>J17*H17</f>
        <v>0</v>
      </c>
    </row>
    <row r="18" spans="1:13" x14ac:dyDescent="0.3">
      <c r="A18" s="44"/>
      <c r="B18" s="30"/>
      <c r="C18" s="105"/>
      <c r="D18" s="95"/>
      <c r="E18" s="68"/>
      <c r="F18" s="68"/>
      <c r="G18" s="68"/>
      <c r="H18" s="91"/>
      <c r="I18" s="91"/>
      <c r="J18" s="105"/>
      <c r="K18" s="105"/>
      <c r="L18" s="105"/>
      <c r="M18" s="105"/>
    </row>
    <row r="19" spans="1:13" x14ac:dyDescent="0.3">
      <c r="A19" s="47" t="s">
        <v>24</v>
      </c>
      <c r="B19" s="48"/>
      <c r="C19" s="107"/>
      <c r="D19" s="97"/>
      <c r="E19" s="70"/>
      <c r="F19" s="70"/>
      <c r="G19" s="70"/>
      <c r="H19" s="93"/>
      <c r="I19" s="93"/>
      <c r="J19" s="107">
        <f>SUM(J20:J24)</f>
        <v>0</v>
      </c>
      <c r="K19" s="107">
        <f>SUM(K20:K24)</f>
        <v>0</v>
      </c>
      <c r="L19" s="107">
        <f>SUM(L20:L24)</f>
        <v>0</v>
      </c>
      <c r="M19" s="107">
        <f>SUM(M20:M24)</f>
        <v>0</v>
      </c>
    </row>
    <row r="20" spans="1:13" x14ac:dyDescent="0.3">
      <c r="A20" s="18" t="s">
        <v>35</v>
      </c>
      <c r="B20" s="30"/>
      <c r="C20" s="110"/>
      <c r="D20" s="99" t="str">
        <f>IF(E20="","",IF(AND(E20&gt;=$B$36,E20&lt;=$C$36),3,IF(OR(E20&lt;$B$36-$B$39,E20&gt;$C$36+$B$39),1,2)))</f>
        <v/>
      </c>
      <c r="E20" s="67"/>
      <c r="F20" s="67"/>
      <c r="G20" s="67"/>
      <c r="H20" s="90"/>
      <c r="I20" s="67"/>
      <c r="J20" s="105">
        <f>C20*E20</f>
        <v>0</v>
      </c>
      <c r="K20" s="105">
        <f>C20*F20</f>
        <v>0</v>
      </c>
      <c r="L20" s="105">
        <f>J20*G20</f>
        <v>0</v>
      </c>
      <c r="M20" s="105">
        <f>J20*H20</f>
        <v>0</v>
      </c>
    </row>
    <row r="21" spans="1:13" x14ac:dyDescent="0.3">
      <c r="A21" s="18" t="s">
        <v>36</v>
      </c>
      <c r="B21" s="30"/>
      <c r="C21" s="110"/>
      <c r="D21" s="99" t="str">
        <f>IF(E21="","",IF(AND(E21&gt;=$B$36,E21&lt;=$C$36),3,IF(OR(E21&lt;$B$36-$B$39,E21&gt;$C$36+$B$39),1,2)))</f>
        <v/>
      </c>
      <c r="E21" s="67"/>
      <c r="F21" s="67"/>
      <c r="G21" s="67"/>
      <c r="H21" s="90"/>
      <c r="I21" s="67"/>
      <c r="J21" s="105">
        <f>C21*E21</f>
        <v>0</v>
      </c>
      <c r="K21" s="105">
        <f>C21*F21</f>
        <v>0</v>
      </c>
      <c r="L21" s="105">
        <f>J21*G21</f>
        <v>0</v>
      </c>
      <c r="M21" s="105">
        <f>J21*H21</f>
        <v>0</v>
      </c>
    </row>
    <row r="22" spans="1:13" x14ac:dyDescent="0.3">
      <c r="A22" s="18" t="s">
        <v>37</v>
      </c>
      <c r="B22" s="30"/>
      <c r="C22" s="110"/>
      <c r="D22" s="99" t="str">
        <f>IF(E22="","",IF(AND(E22&gt;=$B$36,E22&lt;=$C$36),3,IF(OR(E22&lt;$B$36-$B$39,E22&gt;$C$36+$B$39),1,2)))</f>
        <v/>
      </c>
      <c r="E22" s="67"/>
      <c r="F22" s="67"/>
      <c r="G22" s="67"/>
      <c r="H22" s="90"/>
      <c r="I22" s="67"/>
      <c r="J22" s="105">
        <f>C22*E22</f>
        <v>0</v>
      </c>
      <c r="K22" s="105">
        <f>C22*F22</f>
        <v>0</v>
      </c>
      <c r="L22" s="105">
        <f>J22*G22</f>
        <v>0</v>
      </c>
      <c r="M22" s="105">
        <f>J22*H22</f>
        <v>0</v>
      </c>
    </row>
    <row r="23" spans="1:13" x14ac:dyDescent="0.3">
      <c r="A23" s="18" t="s">
        <v>0</v>
      </c>
      <c r="B23" s="31"/>
      <c r="C23" s="111"/>
      <c r="D23" s="99" t="str">
        <f>IF(E23="","",IF(AND(E23&gt;=$B$36,E23&lt;=$C$36),3,IF(OR(E23&lt;$B$36-$B$39,E23&gt;$C$36+$B$39),1,2)))</f>
        <v/>
      </c>
      <c r="E23" s="67"/>
      <c r="F23" s="67"/>
      <c r="G23" s="67"/>
      <c r="H23" s="90"/>
      <c r="I23" s="67"/>
      <c r="J23" s="105">
        <f>C23*E23</f>
        <v>0</v>
      </c>
      <c r="K23" s="105">
        <f>C23*F23</f>
        <v>0</v>
      </c>
      <c r="L23" s="105">
        <f>J23*G23</f>
        <v>0</v>
      </c>
      <c r="M23" s="105">
        <f>J23*H23</f>
        <v>0</v>
      </c>
    </row>
    <row r="24" spans="1:13" x14ac:dyDescent="0.3">
      <c r="A24" s="49" t="s">
        <v>0</v>
      </c>
      <c r="B24" s="50"/>
      <c r="C24" s="112"/>
      <c r="D24" s="99" t="str">
        <f>IF(E24="","",IF(AND(E24&gt;=$B$36,E24&lt;=$C$36),3,IF(OR(E24&lt;$B$36-$B$39,E24&gt;$C$36+$B$39),1,2)))</f>
        <v/>
      </c>
      <c r="E24" s="67"/>
      <c r="F24" s="67"/>
      <c r="G24" s="67"/>
      <c r="H24" s="90"/>
      <c r="I24" s="67"/>
      <c r="J24" s="108">
        <f>C24*E24</f>
        <v>0</v>
      </c>
      <c r="K24" s="105">
        <f>C24*F24</f>
        <v>0</v>
      </c>
      <c r="L24" s="108">
        <f>J24*G24</f>
        <v>0</v>
      </c>
      <c r="M24" s="108">
        <f>J24*H24</f>
        <v>0</v>
      </c>
    </row>
    <row r="25" spans="1:13" x14ac:dyDescent="0.3">
      <c r="A25" s="51" t="s">
        <v>26</v>
      </c>
      <c r="B25" s="52"/>
      <c r="C25" s="109"/>
      <c r="D25" s="98"/>
      <c r="E25" s="71"/>
      <c r="F25" s="71"/>
      <c r="G25" s="71"/>
      <c r="H25" s="94"/>
      <c r="I25" s="94"/>
      <c r="J25" s="109">
        <f>SUM(J26:J30)</f>
        <v>0</v>
      </c>
      <c r="K25" s="109">
        <f>SUM(K26:K30)</f>
        <v>0</v>
      </c>
      <c r="L25" s="109">
        <f>SUM(L26:L30)</f>
        <v>0</v>
      </c>
      <c r="M25" s="109">
        <f>SUM(M26:M30)</f>
        <v>0</v>
      </c>
    </row>
    <row r="26" spans="1:13" x14ac:dyDescent="0.3">
      <c r="A26" s="18" t="s">
        <v>35</v>
      </c>
      <c r="B26" s="30"/>
      <c r="C26" s="110"/>
      <c r="D26" s="99" t="str">
        <f>IF(E26="","",IF(AND(E26&gt;=$B$37,E26&lt;=$C$37),3,IF(OR(E26&lt;$B$37-$B$39,E26&gt;$C$37+$B$39),1,2)))</f>
        <v/>
      </c>
      <c r="E26" s="67"/>
      <c r="F26" s="67"/>
      <c r="G26" s="67"/>
      <c r="H26" s="90"/>
      <c r="I26" s="67"/>
      <c r="J26" s="105">
        <f>C26*E26</f>
        <v>0</v>
      </c>
      <c r="K26" s="105">
        <f>C26*F26</f>
        <v>0</v>
      </c>
      <c r="L26" s="105">
        <f>J26*G26</f>
        <v>0</v>
      </c>
      <c r="M26" s="105">
        <f>J26*H26</f>
        <v>0</v>
      </c>
    </row>
    <row r="27" spans="1:13" x14ac:dyDescent="0.3">
      <c r="A27" s="18" t="s">
        <v>36</v>
      </c>
      <c r="B27" s="30"/>
      <c r="C27" s="110"/>
      <c r="D27" s="99" t="str">
        <f>IF(E27="","",IF(AND(E27&gt;=$B$37,E27&lt;=$C$37),3,IF(OR(E27&lt;$B$37-$B$39,E27&gt;$C$37+$B$39),1,2)))</f>
        <v/>
      </c>
      <c r="E27" s="67"/>
      <c r="F27" s="67"/>
      <c r="G27" s="67"/>
      <c r="H27" s="90"/>
      <c r="I27" s="67"/>
      <c r="J27" s="105">
        <f>C27*E27</f>
        <v>0</v>
      </c>
      <c r="K27" s="105">
        <f>C27*F27</f>
        <v>0</v>
      </c>
      <c r="L27" s="105">
        <f>J27*G27</f>
        <v>0</v>
      </c>
      <c r="M27" s="105">
        <f>J27*H27</f>
        <v>0</v>
      </c>
    </row>
    <row r="28" spans="1:13" x14ac:dyDescent="0.3">
      <c r="A28" s="18" t="s">
        <v>37</v>
      </c>
      <c r="B28" s="30"/>
      <c r="C28" s="110"/>
      <c r="D28" s="99" t="str">
        <f>IF(E28="","",IF(AND(E28&gt;=$B$37,E28&lt;=$C$37),3,IF(OR(E28&lt;$B$37-$B$39,E28&gt;$C$37+$B$39),1,2)))</f>
        <v/>
      </c>
      <c r="E28" s="67"/>
      <c r="F28" s="67"/>
      <c r="G28" s="67"/>
      <c r="H28" s="90"/>
      <c r="I28" s="67"/>
      <c r="J28" s="105">
        <f>C28*E28</f>
        <v>0</v>
      </c>
      <c r="K28" s="105">
        <f>C28*F28</f>
        <v>0</v>
      </c>
      <c r="L28" s="105">
        <f>J28*G28</f>
        <v>0</v>
      </c>
      <c r="M28" s="105">
        <f>J28*H28</f>
        <v>0</v>
      </c>
    </row>
    <row r="29" spans="1:13" x14ac:dyDescent="0.3">
      <c r="A29" s="18" t="s">
        <v>0</v>
      </c>
      <c r="B29" s="30"/>
      <c r="C29" s="110"/>
      <c r="D29" s="99" t="str">
        <f>IF(E29="","",IF(AND(E29&gt;=$B$37,E29&lt;=$C$37),3,IF(OR(E29&lt;$B$37-$B$39,E29&gt;$C$37+$B$39),1,2)))</f>
        <v/>
      </c>
      <c r="E29" s="67"/>
      <c r="F29" s="67"/>
      <c r="G29" s="67"/>
      <c r="H29" s="90"/>
      <c r="I29" s="67"/>
      <c r="J29" s="105">
        <f>C29*E29</f>
        <v>0</v>
      </c>
      <c r="K29" s="105">
        <f>C29*F29</f>
        <v>0</v>
      </c>
      <c r="L29" s="105">
        <f>J29*G29</f>
        <v>0</v>
      </c>
      <c r="M29" s="105">
        <f>J29*H29</f>
        <v>0</v>
      </c>
    </row>
    <row r="30" spans="1:13" x14ac:dyDescent="0.3">
      <c r="A30" s="49" t="s">
        <v>0</v>
      </c>
      <c r="B30" s="50"/>
      <c r="C30" s="112"/>
      <c r="D30" s="99" t="str">
        <f>IF(E30="","",IF(AND(E30&gt;=$B$37,E30&lt;=$C$37),3,IF(OR(E30&lt;$B$37-$B$39,E30&gt;$C$37+$B$39),1,2)))</f>
        <v/>
      </c>
      <c r="E30" s="67"/>
      <c r="F30" s="67"/>
      <c r="G30" s="67"/>
      <c r="H30" s="90"/>
      <c r="I30" s="67"/>
      <c r="J30" s="108">
        <f>C30*E30</f>
        <v>0</v>
      </c>
      <c r="K30" s="105">
        <f>C30*F30</f>
        <v>0</v>
      </c>
      <c r="L30" s="108">
        <f>J30*G30</f>
        <v>0</v>
      </c>
      <c r="M30" s="108">
        <f>J30*H30</f>
        <v>0</v>
      </c>
    </row>
    <row r="31" spans="1:13" x14ac:dyDescent="0.3">
      <c r="A31" s="72"/>
      <c r="B31" s="72"/>
      <c r="C31" s="72"/>
      <c r="D31" s="72"/>
      <c r="E31" s="72"/>
      <c r="F31" s="72"/>
      <c r="G31" s="72"/>
      <c r="H31" s="53"/>
      <c r="I31" s="53"/>
      <c r="J31" s="53"/>
      <c r="K31" s="53"/>
      <c r="L31" s="53"/>
      <c r="M31" s="53"/>
    </row>
    <row r="32" spans="1:13" ht="27.6" x14ac:dyDescent="0.3">
      <c r="A32" s="123" t="s">
        <v>39</v>
      </c>
      <c r="B32" s="125" t="s">
        <v>40</v>
      </c>
      <c r="C32" s="126"/>
      <c r="F32" s="73" t="s">
        <v>60</v>
      </c>
      <c r="G32" s="73" t="s">
        <v>49</v>
      </c>
      <c r="H32" s="73" t="s">
        <v>50</v>
      </c>
      <c r="I32" s="73" t="s">
        <v>41</v>
      </c>
    </row>
    <row r="33" spans="1:9" x14ac:dyDescent="0.3">
      <c r="A33" s="21"/>
      <c r="B33" s="74" t="s">
        <v>1</v>
      </c>
      <c r="C33" s="74" t="s">
        <v>2</v>
      </c>
      <c r="F33" s="74" t="s">
        <v>1</v>
      </c>
      <c r="G33" s="74" t="s">
        <v>1</v>
      </c>
      <c r="H33" s="74"/>
      <c r="I33" s="74"/>
    </row>
    <row r="34" spans="1:9" x14ac:dyDescent="0.3">
      <c r="A34" s="21" t="s">
        <v>38</v>
      </c>
      <c r="B34" s="75">
        <v>0.3</v>
      </c>
      <c r="C34" s="75">
        <v>0.35</v>
      </c>
      <c r="F34" s="75">
        <v>0.65</v>
      </c>
      <c r="G34" s="75">
        <v>0.14000000000000001</v>
      </c>
      <c r="H34" s="76">
        <v>10</v>
      </c>
      <c r="I34" s="75">
        <v>0.1</v>
      </c>
    </row>
    <row r="35" spans="1:9" x14ac:dyDescent="0.3">
      <c r="A35" s="21" t="s">
        <v>34</v>
      </c>
      <c r="B35" s="75">
        <v>0.3</v>
      </c>
      <c r="C35" s="75">
        <v>0.35</v>
      </c>
      <c r="F35" s="75">
        <v>0.65</v>
      </c>
      <c r="G35" s="75">
        <v>0.14000000000000001</v>
      </c>
      <c r="H35" s="76">
        <v>10</v>
      </c>
      <c r="I35" s="75">
        <v>0.1</v>
      </c>
    </row>
    <row r="36" spans="1:9" x14ac:dyDescent="0.3">
      <c r="A36" s="21" t="s">
        <v>24</v>
      </c>
      <c r="B36" s="75">
        <v>0.3</v>
      </c>
      <c r="C36" s="75">
        <v>0.35</v>
      </c>
      <c r="F36" s="75">
        <v>0.65</v>
      </c>
      <c r="G36" s="75">
        <v>0.14000000000000001</v>
      </c>
      <c r="H36" s="76">
        <v>10</v>
      </c>
      <c r="I36" s="75">
        <v>0.1</v>
      </c>
    </row>
    <row r="37" spans="1:9" x14ac:dyDescent="0.3">
      <c r="A37" s="21" t="s">
        <v>26</v>
      </c>
      <c r="B37" s="75">
        <v>0.3</v>
      </c>
      <c r="C37" s="75">
        <v>0.35</v>
      </c>
      <c r="F37" s="75">
        <v>0.65</v>
      </c>
      <c r="G37" s="75">
        <v>0.1</v>
      </c>
      <c r="H37" s="76">
        <v>10</v>
      </c>
      <c r="I37" s="75">
        <v>0.1</v>
      </c>
    </row>
    <row r="39" spans="1:9" x14ac:dyDescent="0.3">
      <c r="A39" s="21" t="s">
        <v>3</v>
      </c>
      <c r="B39" s="127">
        <v>0.02</v>
      </c>
      <c r="C39" s="128"/>
      <c r="D39" s="102"/>
      <c r="E39" s="102"/>
      <c r="F39" s="103">
        <v>0.05</v>
      </c>
      <c r="G39" s="103">
        <v>0.01</v>
      </c>
      <c r="H39" s="76">
        <v>0.5</v>
      </c>
      <c r="I39" s="103">
        <v>0.01</v>
      </c>
    </row>
  </sheetData>
  <mergeCells count="3">
    <mergeCell ref="B32:C32"/>
    <mergeCell ref="D4:E4"/>
    <mergeCell ref="B39:C39"/>
  </mergeCells>
  <conditionalFormatting sqref="D1:D3">
    <cfRule type="iconSet" priority="5">
      <iconSet iconSet="3Symbols" showValue="0">
        <cfvo type="percent" val="0"/>
        <cfvo type="percent" val="33"/>
        <cfvo type="percent" val="67"/>
      </iconSet>
    </cfRule>
  </conditionalFormatting>
  <conditionalFormatting sqref="D6:D10">
    <cfRule type="iconSet" priority="18">
      <iconSet iconSet="3Symbols" showValue="0">
        <cfvo type="percent" val="0"/>
        <cfvo type="num" val="1" gte="0"/>
        <cfvo type="num" val="3"/>
      </iconSet>
    </cfRule>
  </conditionalFormatting>
  <conditionalFormatting sqref="D13:D17">
    <cfRule type="iconSet" priority="14">
      <iconSet iconSet="3Symbols" showValue="0">
        <cfvo type="percent" val="0"/>
        <cfvo type="num" val="1" gte="0"/>
        <cfvo type="num" val="3"/>
      </iconSet>
    </cfRule>
  </conditionalFormatting>
  <conditionalFormatting sqref="D20:D24">
    <cfRule type="iconSet" priority="10">
      <iconSet iconSet="3Symbols" showValue="0">
        <cfvo type="percent" val="0"/>
        <cfvo type="num" val="1" gte="0"/>
        <cfvo type="num" val="3"/>
      </iconSet>
    </cfRule>
  </conditionalFormatting>
  <conditionalFormatting sqref="D26:D30">
    <cfRule type="iconSet" priority="6">
      <iconSet iconSet="3Symbols" showValue="0">
        <cfvo type="percent" val="0"/>
        <cfvo type="num" val="1" gte="0"/>
        <cfvo type="num" val="3"/>
      </iconSet>
    </cfRule>
  </conditionalFormatting>
  <conditionalFormatting sqref="F6:F10">
    <cfRule type="iconSet" priority="37">
      <iconSet iconSet="3Symbols">
        <cfvo type="percent" val="0"/>
        <cfvo type="formula" val="$F$34-$F$39"/>
        <cfvo type="num" val="$F$34"/>
      </iconSet>
    </cfRule>
  </conditionalFormatting>
  <conditionalFormatting sqref="F13:F17">
    <cfRule type="iconSet" priority="34">
      <iconSet iconSet="3Symbols">
        <cfvo type="percent" val="0"/>
        <cfvo type="formula" val="$F$35-$F$39"/>
        <cfvo type="num" val="$F$35"/>
      </iconSet>
    </cfRule>
  </conditionalFormatting>
  <conditionalFormatting sqref="F20:F24">
    <cfRule type="iconSet" priority="31">
      <iconSet iconSet="3Symbols">
        <cfvo type="percent" val="0"/>
        <cfvo type="formula" val="$F$36-$F$39"/>
        <cfvo type="num" val="$F$36"/>
      </iconSet>
    </cfRule>
  </conditionalFormatting>
  <conditionalFormatting sqref="F26:F30">
    <cfRule type="iconSet" priority="28">
      <iconSet iconSet="3Symbols">
        <cfvo type="percent" val="0"/>
        <cfvo type="formula" val="$F$37-$F$39"/>
        <cfvo type="num" val="$F$37"/>
      </iconSet>
    </cfRule>
  </conditionalFormatting>
  <conditionalFormatting sqref="G6:G10">
    <cfRule type="iconSet" priority="86">
      <iconSet iconSet="3Symbols">
        <cfvo type="percent" val="0"/>
        <cfvo type="formula" val="$G$34-$G$39"/>
        <cfvo type="num" val="$G$34"/>
      </iconSet>
    </cfRule>
  </conditionalFormatting>
  <conditionalFormatting sqref="G13:G17">
    <cfRule type="iconSet" priority="36">
      <iconSet iconSet="3Symbols">
        <cfvo type="percent" val="0"/>
        <cfvo type="formula" val="$G$35-$G$39"/>
        <cfvo type="num" val="$G$35"/>
      </iconSet>
    </cfRule>
  </conditionalFormatting>
  <conditionalFormatting sqref="G20:G24">
    <cfRule type="iconSet" priority="33">
      <iconSet iconSet="3Symbols">
        <cfvo type="percent" val="0"/>
        <cfvo type="formula" val="$G$36-$G$39"/>
        <cfvo type="num" val="$G$36"/>
      </iconSet>
    </cfRule>
  </conditionalFormatting>
  <conditionalFormatting sqref="G26:G30">
    <cfRule type="iconSet" priority="30">
      <iconSet iconSet="3Symbols">
        <cfvo type="percent" val="0"/>
        <cfvo type="formula" val="$G$37-$G$39"/>
        <cfvo type="num" val="$G$37"/>
      </iconSet>
    </cfRule>
  </conditionalFormatting>
  <conditionalFormatting sqref="H6:H10">
    <cfRule type="iconSet" priority="38">
      <iconSet iconSet="3Symbols">
        <cfvo type="percent" val="0"/>
        <cfvo type="formula" val="$H$34-$H$39"/>
        <cfvo type="num" val="$H$34"/>
      </iconSet>
    </cfRule>
  </conditionalFormatting>
  <conditionalFormatting sqref="H13:H17">
    <cfRule type="iconSet" priority="35">
      <iconSet iconSet="3Symbols">
        <cfvo type="percent" val="0"/>
        <cfvo type="formula" val="$H$35-$H$39"/>
        <cfvo type="num" val="$H$35"/>
      </iconSet>
    </cfRule>
  </conditionalFormatting>
  <conditionalFormatting sqref="H20:H24">
    <cfRule type="iconSet" priority="32">
      <iconSet iconSet="3Symbols">
        <cfvo type="percent" val="0"/>
        <cfvo type="formula" val="$H$36-$H$39"/>
        <cfvo type="num" val="$H$36"/>
      </iconSet>
    </cfRule>
  </conditionalFormatting>
  <conditionalFormatting sqref="H26:H30">
    <cfRule type="iconSet" priority="29">
      <iconSet iconSet="3Symbols">
        <cfvo type="percent" val="0"/>
        <cfvo type="formula" val="$H$37-$H$39"/>
        <cfvo type="num" val="$H$37"/>
      </iconSet>
    </cfRule>
  </conditionalFormatting>
  <conditionalFormatting sqref="I6:I10">
    <cfRule type="iconSet" priority="4">
      <iconSet iconSet="3Symbols" reverse="1">
        <cfvo type="percent" val="0"/>
        <cfvo type="formula" val="$I$34-$I$39"/>
        <cfvo type="num" val="$I$34"/>
      </iconSet>
    </cfRule>
  </conditionalFormatting>
  <conditionalFormatting sqref="I13:I17">
    <cfRule type="iconSet" priority="3">
      <iconSet iconSet="3Symbols" reverse="1">
        <cfvo type="percent" val="0"/>
        <cfvo type="formula" val="$I$35-$I$39"/>
        <cfvo type="num" val="$I$35"/>
      </iconSet>
    </cfRule>
  </conditionalFormatting>
  <conditionalFormatting sqref="I20:I24">
    <cfRule type="iconSet" priority="2">
      <iconSet iconSet="3Symbols" reverse="1">
        <cfvo type="percent" val="0"/>
        <cfvo type="formula" val="$I$36-$I$39"/>
        <cfvo type="num" val="$I$36"/>
      </iconSet>
    </cfRule>
  </conditionalFormatting>
  <conditionalFormatting sqref="I26:I30">
    <cfRule type="iconSet" priority="1">
      <iconSet iconSet="3Symbols" reverse="1">
        <cfvo type="percent" val="0"/>
        <cfvo type="formula" val="$I$37-$I$39"/>
        <cfvo type="num" val="$I$37"/>
      </iconSet>
    </cfRule>
  </conditionalFormatting>
  <pageMargins left="0.25" right="0.25" top="0.75" bottom="0.75" header="0.3" footer="0.3"/>
  <pageSetup paperSize="9" scale="90" fitToHeight="0" orientation="landscape" horizontalDpi="300" verticalDpi="300" r:id="rId1"/>
  <legacyDrawing r:id="rId2"/>
</worksheet>
</file>

<file path=docProps/app.xml><?xml version="1.0" encoding="utf-8"?>
<Properties xmlns="http://schemas.openxmlformats.org/officeDocument/2006/extended-properties" xmlns:vt="http://schemas.openxmlformats.org/officeDocument/2006/docPropsVTypes">
  <Template/>
  <TotalTime>45</TotalTime>
  <Application>Microsoft Excel</Application>
  <DocSecurity>0</DocSecurity>
  <ScaleCrop>false</ScaleCrop>
  <HeadingPairs>
    <vt:vector size="2" baseType="variant">
      <vt:variant>
        <vt:lpstr>Laskentataulukot</vt:lpstr>
      </vt:variant>
      <vt:variant>
        <vt:i4>3</vt:i4>
      </vt:variant>
    </vt:vector>
  </HeadingPairs>
  <TitlesOfParts>
    <vt:vector size="3" baseType="lpstr">
      <vt:lpstr>Ohjeet</vt:lpstr>
      <vt:lpstr>Kustannuslaskelma</vt:lpstr>
      <vt:lpstr>Säilörehudata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Are Selge</dc:creator>
  <dc:description/>
  <cp:lastModifiedBy>Saara Nikander</cp:lastModifiedBy>
  <cp:revision>5</cp:revision>
  <cp:lastPrinted>2025-02-26T17:43:06Z</cp:lastPrinted>
  <dcterms:created xsi:type="dcterms:W3CDTF">2025-02-20T13:25:52Z</dcterms:created>
  <dcterms:modified xsi:type="dcterms:W3CDTF">2026-03-02T10:58:59Z</dcterms:modified>
  <dc:language>en-US</dc:language>
</cp:coreProperties>
</file>